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 생성 중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<sst xmlns="http://schemas.openxmlformats.org/spreadsheetml/2006/main" count="692" uniqueCount="337">
  <si>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</si>
  <si>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</si>
  <si>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</si>
  <si>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</si>
  <si>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</si>
  <si>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</si>
  <si>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</si>
  <si>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</si>
  <si>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</si>
  <si>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</si>
  <si>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</si>
  <si>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</si>
  <si>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</si>
  <si>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</si>
  <si>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</si>
  <si>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</si>
  <si>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</si>
  <si>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</si>
  <si>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</si>
  <si>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</si>
  <si>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</si>
  <si>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</si>
  <si>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</si>
  <si>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</si>
  <si>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</si>
  <si>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</si>
  <si>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</si>
  <si>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</si>
  <si>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</si>
  <si>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</si>
  <si>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</si>
  <si>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</si>
  <si>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</si>
  <si>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</si>
  <si>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</si>
  <si>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</si>
  <si>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</si>
  <si>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</si>
  <si>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</si>
  <si>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</si>
  <si>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</si>
  <si>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</si>
  <si>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</si>
  <si>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</si>
  <si>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</si>
  <si>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</si>
  <si>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</si>
  <si>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</si>
  <si>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</si>
  <si>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</si>
  <si>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</si>
  <si>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</si>
  <si>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</si>
  <si>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</si>
  <si>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</si>
  <si>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</si>
  <si>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</si>
  <si>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</si>
  <si>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</si>
  <si>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</si>
  <si>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</si>
  <si>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</si>
  <si>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</si>
  <si>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</si>
  <si>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</si>
  <si>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</si>
  <si>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</si>
  <si>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</si>
  <si>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</si>
  <si>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</si>
  <si>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</si>
  <si>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</si>
  <si>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</si>
  <si>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</si>
  <si>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</si>
  <si>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</si>
  <si>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</si>
  <si>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</si>
  <si>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</si>
  <si>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</si>
  <si>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</si>
  <si>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</si>
  <si>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</si>
  <si>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</si>
  <si>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</si>
  <si>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</si>
  <si>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</si>
  <si>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</si>
  <si>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</si>
  <si>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</si>
  <si>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</si>
  <si>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</si>
  <si>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</si>
  <si>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</si>
  <si>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</si>
  <si>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</si>
  <si>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</si>
  <si>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</si>
  <si>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</si>
  <si>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</si>
  <si>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</si>
  <si>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</si>
  <si>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</si>
  <si>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</si>
  <si>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</si>
  <si>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</si>
  <si>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</si>
  <si>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</si>
  <si>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</si>
  <si>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</si>
  <si>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</si>
  <si>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</si>
  <si>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</si>
  <si>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</si>
  <si>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</si>
  <si>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</si>
  <si>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</si>
  <si>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</si>
  <si>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</si>
  <si>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</si>
  <si>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</si>
  <si>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</si>
  <si>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</si>
  <si>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</si>
  <si>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</si>
  <si>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</si>
  <si>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</si>
  <si>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</si>
  <si>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</si>
  <si>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</si>
  <si>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</si>
  <si>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</si>
  <si>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</si>
  <si>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</si>
  <si>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</si>
  <si>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</si>
  <si>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</si>
  <si>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</si>
  <si>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</si>
  <si>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</si>
  <si>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</si>
  <si>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</si>
  <si>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</si>
  <si>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</si>
  <si>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</si>
  <si>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</si>
  <si>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</si>
  <si>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</si>
  <si>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</si>
  <si>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</si>
  <si>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</si>
  <si>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</si>
  <si>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</si>
  <si>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</si>
  <si>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</si>
  <si>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</si>
  <si>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</si>
  <si>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</si>
  <si>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</si>
  <si>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</si>
  <si>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</si>
  <si>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</si>
  <si>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</si>
  <si>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</si>
  <si>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</si>
  <si>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</si>
  <si>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</si>
  <si>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</si>
  <si>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</si>
  <si>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</si>
  <si>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</si>
  <si>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</si>
  <si>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</si>
  <si>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</si>
  <si>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</si>
  <si>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</si>
  <si>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</si>
  <si>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</si>
  <si>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</si>
  <si>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</si>
  <si>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</si>
  <si>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</si>
  <si>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</si>
  <si>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</si>
  <si>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</si>
  <si>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</si>
  <si>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</si>
  <si>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</si>
  <si>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</si>
  <si>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</si>
  <si>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</si>
  <si>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</si>
  <si>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</si>
  <si>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</si>
  <si>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</si>
  <si>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</si>
  <si>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</si>
  <si>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</si>
  <si>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</si>
  <si>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</si>
  <si>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</si>
  <si>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</si>
  <si>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</si>
  <si>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</si>
  <si>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</si>
  <si>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</si>
  <si>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</si>
  <si>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</si>
  <si>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</si>
  <si>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</si>
  <si>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</si>
  <si>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</si>
  <si>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</si>
  <si>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</si>
  <si>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</si>
  <si>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</si>
  <si>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</si>
  <si>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</si>
  <si>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</si>
  <si>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</si>
  <si>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</si>
  <si>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</si>
  <si>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</si>
  <si>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</si>
  <si>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</si>
  <si>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</si>
  <si>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</si>
  <si>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</si>
  <si>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</si>
  <si>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</si>
  <si>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</si>
  <si>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</si>
  <si>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</si>
  <si>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</si>
  <si>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</si>
  <si>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</si>
  <si>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</si>
  <si>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</si>
  <si>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</si>
  <si>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</si>
  <si>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</si>
  <si>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</si>
  <si>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</si>
  <si>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</si>
  <si>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</si>
  <si>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</si>
  <si>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</si>
  <si>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</si>
  <si>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</si>
  <si>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</si>
  <si>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</si>
  <si>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</si>
  <si>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</si>
  <si>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</si>
  <si>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</si>
  <si>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</si>
  <si>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</si>
  <si>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</si>
  <si>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</si>
  <si>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</si>
  <si>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</si>
  <si>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</si>
  <si>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</si>
  <si>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</si>
  <si>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</si>
  <si>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</si>
  <si>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</si>
  <si>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</si>
  <si>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</si>
  <si>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</si>
  <si>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</si>
  <si>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</si>
  <si>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</si>
  <si>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</si>
  <si>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</si>
  <si>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</si>
  <si>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</si>
  <si>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</si>
  <si>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</si>
  <si>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n-3불포화</t>
    <phoneticPr fontId="1" type="noConversion"/>
  </si>
  <si>
    <t>상한섭취량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</si>
  <si>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</si>
  <si>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</si>
  <si>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</si>
  <si>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리보플라빈</t>
    <phoneticPr fontId="1" type="noConversion"/>
  </si>
  <si>
    <t>엽산</t>
    <phoneticPr fontId="1" type="noConversion"/>
  </si>
  <si>
    <t>비오틴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</si>
  <si>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</si>
  <si>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</si>
  <si>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</si>
  <si>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</si>
  <si>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</si>
  <si>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필요추정량</t>
    <phoneticPr fontId="1" type="noConversion"/>
  </si>
  <si>
    <t>평균필요량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</si>
  <si>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</si>
  <si>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</si>
  <si>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</si>
  <si>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수용성 비타민</t>
    <phoneticPr fontId="1" type="noConversion"/>
  </si>
  <si>
    <t>엽산(μg DFE/일)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</si>
  <si>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</si>
  <si>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</si>
  <si>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</si>
  <si>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</si>
  <si>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충분섭취량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</si>
  <si>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</si>
  <si>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</si>
  <si>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</si>
  <si>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불포화지방산</t>
    <phoneticPr fontId="1" type="noConversion"/>
  </si>
  <si>
    <t>지방</t>
    <phoneticPr fontId="1" type="noConversion"/>
  </si>
  <si>
    <t>n-6불포화</t>
    <phoneticPr fontId="1" type="noConversion"/>
  </si>
  <si>
    <t>지용성 비타민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</si>
  <si>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</si>
  <si>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</si>
  <si>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</si>
  <si>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다량 무기질</t>
    <phoneticPr fontId="1" type="noConversion"/>
  </si>
  <si>
    <t>칼륨</t>
    <phoneticPr fontId="1" type="noConversion"/>
  </si>
  <si>
    <t>구리</t>
    <phoneticPr fontId="1" type="noConversion"/>
  </si>
  <si>
    <t>에너지(kcal)</t>
    <phoneticPr fontId="1" type="noConversion"/>
  </si>
  <si>
    <t>식이섬유(g/일)</t>
    <phoneticPr fontId="1" type="noConversion"/>
  </si>
  <si>
    <t>니아신</t>
    <phoneticPr fontId="1" type="noConversion"/>
  </si>
  <si>
    <t>판토텐산</t>
    <phoneticPr fontId="1" type="noConversion"/>
  </si>
  <si>
    <t>인</t>
    <phoneticPr fontId="1" type="noConversion"/>
  </si>
  <si>
    <t>요오드</t>
    <phoneticPr fontId="1" type="noConversion"/>
  </si>
  <si>
    <t>정보</t>
    <phoneticPr fontId="1" type="noConversion"/>
  </si>
  <si>
    <t>출력시각</t>
    <phoneticPr fontId="1" type="noConversion"/>
  </si>
  <si>
    <t>비타민B6</t>
    <phoneticPr fontId="1" type="noConversion"/>
  </si>
  <si>
    <t>M</t>
  </si>
  <si>
    <t>적정비율(최대)</t>
    <phoneticPr fontId="1" type="noConversion"/>
  </si>
  <si>
    <t>비타민C</t>
    <phoneticPr fontId="1" type="noConversion"/>
  </si>
  <si>
    <t>비타민B12</t>
    <phoneticPr fontId="1" type="noConversion"/>
  </si>
  <si>
    <t>미량 무기질</t>
    <phoneticPr fontId="1" type="noConversion"/>
  </si>
  <si>
    <t>불소</t>
    <phoneticPr fontId="1" type="noConversion"/>
  </si>
  <si>
    <t>망간</t>
    <phoneticPr fontId="1" type="noConversion"/>
  </si>
  <si>
    <t>H1310099</t>
  </si>
  <si>
    <t>김영우</t>
  </si>
  <si>
    <t>(설문지 : FFQ 95문항 설문지, 사용자 : 김영우, ID : H1310099)</t>
  </si>
  <si>
    <t>2020년 11월 13일 09:58:37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</si>
</sst>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96.013694999999998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259864"/>
        <c:axId val="519264568"/>
      </c:barChart>
      <c:catAx>
        <c:axId val="51925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264568"/>
        <c:crosses val="autoZero"/>
        <c:auto val="1"/>
        <c:lblAlgn val="ctr"/>
        <c:lblOffset val="100"/>
        <c:noMultiLvlLbl val="0"/>
      </c:catAx>
      <c:valAx>
        <c:axId val="519264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25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2.702572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257904"/>
        <c:axId val="519251632"/>
      </c:barChart>
      <c:catAx>
        <c:axId val="51925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251632"/>
        <c:crosses val="autoZero"/>
        <c:auto val="1"/>
        <c:lblAlgn val="ctr"/>
        <c:lblOffset val="100"/>
        <c:noMultiLvlLbl val="0"/>
      </c:catAx>
      <c:valAx>
        <c:axId val="519251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25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1.3736349999999999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257512"/>
        <c:axId val="519253200"/>
      </c:barChart>
      <c:catAx>
        <c:axId val="51925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253200"/>
        <c:crosses val="autoZero"/>
        <c:auto val="1"/>
        <c:lblAlgn val="ctr"/>
        <c:lblOffset val="100"/>
        <c:noMultiLvlLbl val="0"/>
      </c:catAx>
      <c:valAx>
        <c:axId val="519253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25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1509.2729999999999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248888"/>
        <c:axId val="519255944"/>
      </c:barChart>
      <c:catAx>
        <c:axId val="519248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255944"/>
        <c:crosses val="autoZero"/>
        <c:auto val="1"/>
        <c:lblAlgn val="ctr"/>
        <c:lblOffset val="100"/>
        <c:noMultiLvlLbl val="0"/>
      </c:catAx>
      <c:valAx>
        <c:axId val="51925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248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3057.1210000000001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258296"/>
        <c:axId val="519253984"/>
      </c:barChart>
      <c:catAx>
        <c:axId val="51925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253984"/>
        <c:crosses val="autoZero"/>
        <c:auto val="1"/>
        <c:lblAlgn val="ctr"/>
        <c:lblOffset val="100"/>
        <c:noMultiLvlLbl val="0"/>
      </c:catAx>
      <c:valAx>
        <c:axId val="519253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25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70.812860000000001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250064"/>
        <c:axId val="519250848"/>
      </c:barChart>
      <c:catAx>
        <c:axId val="51925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250848"/>
        <c:crosses val="autoZero"/>
        <c:auto val="1"/>
        <c:lblAlgn val="ctr"/>
        <c:lblOffset val="100"/>
        <c:noMultiLvlLbl val="0"/>
      </c:catAx>
      <c:valAx>
        <c:axId val="51925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25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128.44614000000001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254376"/>
        <c:axId val="519254768"/>
      </c:barChart>
      <c:catAx>
        <c:axId val="519254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254768"/>
        <c:crosses val="autoZero"/>
        <c:auto val="1"/>
        <c:lblAlgn val="ctr"/>
        <c:lblOffset val="100"/>
        <c:noMultiLvlLbl val="0"/>
      </c:catAx>
      <c:valAx>
        <c:axId val="519254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25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15.171559999999999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163608"/>
        <c:axId val="421162040"/>
      </c:barChart>
      <c:catAx>
        <c:axId val="42116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162040"/>
        <c:crosses val="autoZero"/>
        <c:auto val="1"/>
        <c:lblAlgn val="ctr"/>
        <c:lblOffset val="100"/>
        <c:noMultiLvlLbl val="0"/>
      </c:catAx>
      <c:valAx>
        <c:axId val="421162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16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760.18679999999995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162432"/>
        <c:axId val="421164392"/>
      </c:barChart>
      <c:catAx>
        <c:axId val="42116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164392"/>
        <c:crosses val="autoZero"/>
        <c:auto val="1"/>
        <c:lblAlgn val="ctr"/>
        <c:lblOffset val="100"/>
        <c:noMultiLvlLbl val="0"/>
      </c:catAx>
      <c:valAx>
        <c:axId val="4211643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16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1.2323745000000001E-2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163216"/>
        <c:axId val="421161256"/>
      </c:barChart>
      <c:catAx>
        <c:axId val="42116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161256"/>
        <c:crosses val="autoZero"/>
        <c:auto val="1"/>
        <c:lblAlgn val="ctr"/>
        <c:lblOffset val="100"/>
        <c:noMultiLvlLbl val="0"/>
      </c:catAx>
      <c:valAx>
        <c:axId val="42116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16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3.9657049999999998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159688"/>
        <c:axId val="421149496"/>
      </c:barChart>
      <c:catAx>
        <c:axId val="42115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149496"/>
        <c:crosses val="autoZero"/>
        <c:auto val="1"/>
        <c:lblAlgn val="ctr"/>
        <c:lblOffset val="100"/>
        <c:noMultiLvlLbl val="0"/>
      </c:catAx>
      <c:valAx>
        <c:axId val="421149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15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24.378354999999999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265352"/>
        <c:axId val="519261040"/>
      </c:barChart>
      <c:catAx>
        <c:axId val="519265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261040"/>
        <c:crosses val="autoZero"/>
        <c:auto val="1"/>
        <c:lblAlgn val="ctr"/>
        <c:lblOffset val="100"/>
        <c:noMultiLvlLbl val="0"/>
      </c:catAx>
      <c:valAx>
        <c:axId val="519261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265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213.62842000000001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160864"/>
        <c:axId val="421157728"/>
      </c:barChart>
      <c:catAx>
        <c:axId val="42116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157728"/>
        <c:crosses val="autoZero"/>
        <c:auto val="1"/>
        <c:lblAlgn val="ctr"/>
        <c:lblOffset val="100"/>
        <c:noMultiLvlLbl val="0"/>
      </c:catAx>
      <c:valAx>
        <c:axId val="42115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16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125.80811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156552"/>
        <c:axId val="421154592"/>
      </c:barChart>
      <c:catAx>
        <c:axId val="42115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154592"/>
        <c:crosses val="autoZero"/>
        <c:auto val="1"/>
        <c:lblAlgn val="ctr"/>
        <c:lblOffset val="100"/>
        <c:noMultiLvlLbl val="0"/>
      </c:catAx>
      <c:valAx>
        <c:axId val="42115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156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5.2619999999999996</c:v>
                </c:pt>
                <c:pt idx="1">
                  <c:v>12.914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1149888"/>
        <c:axId val="421154984"/>
      </c:barChart>
      <c:catAx>
        <c:axId val="42114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154984"/>
        <c:crosses val="autoZero"/>
        <c:auto val="1"/>
        <c:lblAlgn val="ctr"/>
        <c:lblOffset val="100"/>
        <c:noMultiLvlLbl val="0"/>
      </c:catAx>
      <c:valAx>
        <c:axId val="42115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14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15.227309999999999</c:v>
                </c:pt>
                <c:pt idx="1">
                  <c:v>17.863745000000002</c:v>
                </c:pt>
                <c:pt idx="2">
                  <c:v>19.492000000000001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467.40075999999999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150672"/>
        <c:axId val="421153024"/>
      </c:barChart>
      <c:catAx>
        <c:axId val="42115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153024"/>
        <c:crosses val="autoZero"/>
        <c:auto val="1"/>
        <c:lblAlgn val="ctr"/>
        <c:lblOffset val="100"/>
        <c:noMultiLvlLbl val="0"/>
      </c:catAx>
      <c:valAx>
        <c:axId val="421153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15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16.625933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160472"/>
        <c:axId val="421156944"/>
      </c:barChart>
      <c:catAx>
        <c:axId val="42116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156944"/>
        <c:crosses val="autoZero"/>
        <c:auto val="1"/>
        <c:lblAlgn val="ctr"/>
        <c:lblOffset val="100"/>
        <c:noMultiLvlLbl val="0"/>
      </c:catAx>
      <c:valAx>
        <c:axId val="42115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16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71.338999999999999</c:v>
                </c:pt>
                <c:pt idx="1">
                  <c:v>9.7390000000000008</c:v>
                </c:pt>
                <c:pt idx="2">
                  <c:v>18.920999999999999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1158120"/>
        <c:axId val="421158512"/>
      </c:barChart>
      <c:catAx>
        <c:axId val="42115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158512"/>
        <c:crosses val="autoZero"/>
        <c:auto val="1"/>
        <c:lblAlgn val="ctr"/>
        <c:lblOffset val="100"/>
        <c:noMultiLvlLbl val="0"/>
      </c:catAx>
      <c:valAx>
        <c:axId val="421158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158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2319.4412000000002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151456"/>
        <c:axId val="421155376"/>
      </c:barChart>
      <c:catAx>
        <c:axId val="42115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155376"/>
        <c:crosses val="autoZero"/>
        <c:auto val="1"/>
        <c:lblAlgn val="ctr"/>
        <c:lblOffset val="100"/>
        <c:noMultiLvlLbl val="0"/>
      </c:catAx>
      <c:valAx>
        <c:axId val="421155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15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72.364975000000001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158904"/>
        <c:axId val="421148712"/>
      </c:barChart>
      <c:catAx>
        <c:axId val="42115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148712"/>
        <c:crosses val="autoZero"/>
        <c:auto val="1"/>
        <c:lblAlgn val="ctr"/>
        <c:lblOffset val="100"/>
        <c:noMultiLvlLbl val="0"/>
      </c:catAx>
      <c:valAx>
        <c:axId val="421148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15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459.31720000000001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155768"/>
        <c:axId val="421156160"/>
      </c:barChart>
      <c:catAx>
        <c:axId val="42115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156160"/>
        <c:crosses val="autoZero"/>
        <c:auto val="1"/>
        <c:lblAlgn val="ctr"/>
        <c:lblOffset val="100"/>
        <c:noMultiLvlLbl val="0"/>
      </c:catAx>
      <c:valAx>
        <c:axId val="421156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155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6.5844392999999997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261824"/>
        <c:axId val="519265744"/>
      </c:barChart>
      <c:catAx>
        <c:axId val="51926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265744"/>
        <c:crosses val="autoZero"/>
        <c:auto val="1"/>
        <c:lblAlgn val="ctr"/>
        <c:lblOffset val="100"/>
        <c:noMultiLvlLbl val="0"/>
      </c:catAx>
      <c:valAx>
        <c:axId val="519265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26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4359.1387000000004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1716264"/>
        <c:axId val="381710384"/>
      </c:barChart>
      <c:catAx>
        <c:axId val="38171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1710384"/>
        <c:crosses val="autoZero"/>
        <c:auto val="1"/>
        <c:lblAlgn val="ctr"/>
        <c:lblOffset val="100"/>
        <c:noMultiLvlLbl val="0"/>
      </c:catAx>
      <c:valAx>
        <c:axId val="381710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171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19.008189999999999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1708816"/>
        <c:axId val="381709208"/>
      </c:barChart>
      <c:catAx>
        <c:axId val="38170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1709208"/>
        <c:crosses val="autoZero"/>
        <c:auto val="1"/>
        <c:lblAlgn val="ctr"/>
        <c:lblOffset val="100"/>
        <c:noMultiLvlLbl val="0"/>
      </c:catAx>
      <c:valAx>
        <c:axId val="38170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170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2.1874213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1711168"/>
        <c:axId val="381713912"/>
      </c:barChart>
      <c:catAx>
        <c:axId val="38171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1713912"/>
        <c:crosses val="autoZero"/>
        <c:auto val="1"/>
        <c:lblAlgn val="ctr"/>
        <c:lblOffset val="100"/>
        <c:noMultiLvlLbl val="0"/>
      </c:catAx>
      <c:valAx>
        <c:axId val="381713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171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158.77986000000001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258688"/>
        <c:axId val="519262216"/>
      </c:barChart>
      <c:catAx>
        <c:axId val="5192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262216"/>
        <c:crosses val="autoZero"/>
        <c:auto val="1"/>
        <c:lblAlgn val="ctr"/>
        <c:lblOffset val="100"/>
        <c:noMultiLvlLbl val="0"/>
      </c:catAx>
      <c:valAx>
        <c:axId val="519262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25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1.4973943000000001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241440"/>
        <c:axId val="519238696"/>
      </c:barChart>
      <c:catAx>
        <c:axId val="51924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238696"/>
        <c:crosses val="autoZero"/>
        <c:auto val="1"/>
        <c:lblAlgn val="ctr"/>
        <c:lblOffset val="100"/>
        <c:noMultiLvlLbl val="0"/>
      </c:catAx>
      <c:valAx>
        <c:axId val="519238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24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20.760232999999999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259472"/>
        <c:axId val="519245360"/>
      </c:barChart>
      <c:catAx>
        <c:axId val="51925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245360"/>
        <c:crosses val="autoZero"/>
        <c:auto val="1"/>
        <c:lblAlgn val="ctr"/>
        <c:lblOffset val="100"/>
        <c:noMultiLvlLbl val="0"/>
      </c:catAx>
      <c:valAx>
        <c:axId val="51924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25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2.1874213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240264"/>
        <c:axId val="519241832"/>
      </c:barChart>
      <c:catAx>
        <c:axId val="519240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241832"/>
        <c:crosses val="autoZero"/>
        <c:auto val="1"/>
        <c:lblAlgn val="ctr"/>
        <c:lblOffset val="100"/>
        <c:noMultiLvlLbl val="0"/>
      </c:catAx>
      <c:valAx>
        <c:axId val="519241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240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468.79782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243792"/>
        <c:axId val="519244184"/>
      </c:barChart>
      <c:catAx>
        <c:axId val="51924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244184"/>
        <c:crosses val="autoZero"/>
        <c:auto val="1"/>
        <c:lblAlgn val="ctr"/>
        <c:lblOffset val="100"/>
        <c:noMultiLvlLbl val="0"/>
      </c:catAx>
      <c:valAx>
        <c:axId val="519244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24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17.608930000000001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234384"/>
        <c:axId val="519233600"/>
      </c:barChart>
      <c:catAx>
        <c:axId val="51923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233600"/>
        <c:crosses val="autoZero"/>
        <c:auto val="1"/>
        <c:lblAlgn val="ctr"/>
        <c:lblOffset val="100"/>
        <c:noMultiLvlLbl val="0"/>
      </c:catAx>
      <c:valAx>
        <c:axId val="51923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23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김영우, ID : H1310099)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13일 09:58:37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2319.4412000000002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96.013694999999998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24.378354999999999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71.338999999999999</v>
      </c>
      <c r="G8" s="59">
        <f>'DRIs DATA 입력'!G8</f>
        <v>9.7390000000000008</v>
      </c>
      <c r="H8" s="59">
        <f>'DRIs DATA 입력'!H8</f>
        <v>18.920999999999999</v>
      </c>
      <c r="I8" s="46"/>
      <c r="J8" s="59" t="s">
        <v>216</v>
      </c>
      <c r="K8" s="59">
        <f>'DRIs DATA 입력'!K8</f>
        <v>5.2619999999999996</v>
      </c>
      <c r="L8" s="59">
        <f>'DRIs DATA 입력'!L8</f>
        <v>12.914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467.40075999999999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16.625933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6.5844392999999997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158.77986000000001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72.364975000000001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2.0171258000000001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1.4973943000000001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20.760232999999999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2.1874213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468.79782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17.608930000000001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2.702572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1.3736349999999999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459.31720000000001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1509.2729999999999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4359.1387000000004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3057.1210000000001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70.812860000000001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128.44614000000001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19.008189999999999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15.171559999999999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760.18679999999995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1.2323745000000001E-2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3.9657049999999998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213.62842000000001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125.80811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O30"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323</v>
      </c>
      <c r="B1" s="61" t="s">
        <v>335</v>
      </c>
      <c r="G1" s="62" t="s">
        <v>324</v>
      </c>
      <c r="H1" s="61" t="s">
        <v>336</v>
      </c>
    </row>
    <row r="3" spans="1:27" x14ac:dyDescent="0.3">
      <c r="A3" s="71" t="s">
        <v>275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317</v>
      </c>
      <c r="B4" s="69"/>
      <c r="C4" s="69"/>
      <c r="E4" s="66" t="s">
        <v>276</v>
      </c>
      <c r="F4" s="67"/>
      <c r="G4" s="67"/>
      <c r="H4" s="68"/>
      <c r="J4" s="66" t="s">
        <v>307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277</v>
      </c>
      <c r="V4" s="69"/>
      <c r="W4" s="69"/>
      <c r="X4" s="69"/>
      <c r="Y4" s="69"/>
      <c r="Z4" s="69"/>
    </row>
    <row r="5" spans="1:27" x14ac:dyDescent="0.3">
      <c r="A5" s="65"/>
      <c r="B5" s="65" t="s">
        <v>292</v>
      </c>
      <c r="C5" s="65" t="s">
        <v>278</v>
      </c>
      <c r="E5" s="65"/>
      <c r="F5" s="65" t="s">
        <v>50</v>
      </c>
      <c r="G5" s="65" t="s">
        <v>308</v>
      </c>
      <c r="H5" s="65" t="s">
        <v>46</v>
      </c>
      <c r="J5" s="65"/>
      <c r="K5" s="65" t="s">
        <v>279</v>
      </c>
      <c r="L5" s="65" t="s">
        <v>309</v>
      </c>
      <c r="N5" s="65"/>
      <c r="O5" s="65" t="s">
        <v>293</v>
      </c>
      <c r="P5" s="65" t="s">
        <v>302</v>
      </c>
      <c r="Q5" s="65" t="s">
        <v>303</v>
      </c>
      <c r="R5" s="65" t="s">
        <v>280</v>
      </c>
      <c r="S5" s="65" t="s">
        <v>278</v>
      </c>
      <c r="U5" s="65"/>
      <c r="V5" s="65" t="s">
        <v>293</v>
      </c>
      <c r="W5" s="65" t="s">
        <v>302</v>
      </c>
      <c r="X5" s="65" t="s">
        <v>303</v>
      </c>
      <c r="Y5" s="65" t="s">
        <v>280</v>
      </c>
      <c r="Z5" s="65" t="s">
        <v>278</v>
      </c>
    </row>
    <row r="6" spans="1:27" x14ac:dyDescent="0.3">
      <c r="A6" s="65" t="s">
        <v>317</v>
      </c>
      <c r="B6" s="65">
        <v>2000</v>
      </c>
      <c r="C6" s="65">
        <v>2319.4412000000002</v>
      </c>
      <c r="E6" s="65" t="s">
        <v>294</v>
      </c>
      <c r="F6" s="65">
        <v>55</v>
      </c>
      <c r="G6" s="65">
        <v>15</v>
      </c>
      <c r="H6" s="65">
        <v>7</v>
      </c>
      <c r="J6" s="65" t="s">
        <v>294</v>
      </c>
      <c r="K6" s="65">
        <v>0.1</v>
      </c>
      <c r="L6" s="65">
        <v>4</v>
      </c>
      <c r="N6" s="65" t="s">
        <v>295</v>
      </c>
      <c r="O6" s="65">
        <v>45</v>
      </c>
      <c r="P6" s="65">
        <v>55</v>
      </c>
      <c r="Q6" s="65">
        <v>0</v>
      </c>
      <c r="R6" s="65">
        <v>0</v>
      </c>
      <c r="S6" s="65">
        <v>96.013694999999998</v>
      </c>
      <c r="U6" s="65" t="s">
        <v>318</v>
      </c>
      <c r="V6" s="65">
        <v>0</v>
      </c>
      <c r="W6" s="65">
        <v>0</v>
      </c>
      <c r="X6" s="65">
        <v>25</v>
      </c>
      <c r="Y6" s="65">
        <v>0</v>
      </c>
      <c r="Z6" s="65">
        <v>24.378354999999999</v>
      </c>
    </row>
    <row r="7" spans="1:27" x14ac:dyDescent="0.3">
      <c r="E7" s="65" t="s">
        <v>327</v>
      </c>
      <c r="F7" s="65">
        <v>65</v>
      </c>
      <c r="G7" s="65">
        <v>30</v>
      </c>
      <c r="H7" s="65">
        <v>20</v>
      </c>
      <c r="J7" s="65" t="s">
        <v>327</v>
      </c>
      <c r="K7" s="65">
        <v>1</v>
      </c>
      <c r="L7" s="65">
        <v>10</v>
      </c>
    </row>
    <row r="8" spans="1:27" x14ac:dyDescent="0.3">
      <c r="E8" s="65" t="s">
        <v>296</v>
      </c>
      <c r="F8" s="65">
        <v>71.338999999999999</v>
      </c>
      <c r="G8" s="65">
        <v>9.7390000000000008</v>
      </c>
      <c r="H8" s="65">
        <v>18.920999999999999</v>
      </c>
      <c r="J8" s="65" t="s">
        <v>296</v>
      </c>
      <c r="K8" s="65">
        <v>5.2619999999999996</v>
      </c>
      <c r="L8" s="65">
        <v>12.914</v>
      </c>
    </row>
    <row r="13" spans="1:27" x14ac:dyDescent="0.3">
      <c r="A13" s="70" t="s">
        <v>310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281</v>
      </c>
      <c r="B14" s="69"/>
      <c r="C14" s="69"/>
      <c r="D14" s="69"/>
      <c r="E14" s="69"/>
      <c r="F14" s="69"/>
      <c r="H14" s="69" t="s">
        <v>282</v>
      </c>
      <c r="I14" s="69"/>
      <c r="J14" s="69"/>
      <c r="K14" s="69"/>
      <c r="L14" s="69"/>
      <c r="M14" s="69"/>
      <c r="O14" s="69" t="s">
        <v>311</v>
      </c>
      <c r="P14" s="69"/>
      <c r="Q14" s="69"/>
      <c r="R14" s="69"/>
      <c r="S14" s="69"/>
      <c r="T14" s="69"/>
      <c r="V14" s="69" t="s">
        <v>312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293</v>
      </c>
      <c r="C15" s="65" t="s">
        <v>302</v>
      </c>
      <c r="D15" s="65" t="s">
        <v>303</v>
      </c>
      <c r="E15" s="65" t="s">
        <v>280</v>
      </c>
      <c r="F15" s="65" t="s">
        <v>278</v>
      </c>
      <c r="H15" s="65"/>
      <c r="I15" s="65" t="s">
        <v>293</v>
      </c>
      <c r="J15" s="65" t="s">
        <v>302</v>
      </c>
      <c r="K15" s="65" t="s">
        <v>303</v>
      </c>
      <c r="L15" s="65" t="s">
        <v>280</v>
      </c>
      <c r="M15" s="65" t="s">
        <v>278</v>
      </c>
      <c r="O15" s="65"/>
      <c r="P15" s="65" t="s">
        <v>293</v>
      </c>
      <c r="Q15" s="65" t="s">
        <v>302</v>
      </c>
      <c r="R15" s="65" t="s">
        <v>303</v>
      </c>
      <c r="S15" s="65" t="s">
        <v>280</v>
      </c>
      <c r="T15" s="65" t="s">
        <v>278</v>
      </c>
      <c r="V15" s="65"/>
      <c r="W15" s="65" t="s">
        <v>293</v>
      </c>
      <c r="X15" s="65" t="s">
        <v>302</v>
      </c>
      <c r="Y15" s="65" t="s">
        <v>303</v>
      </c>
      <c r="Z15" s="65" t="s">
        <v>280</v>
      </c>
      <c r="AA15" s="65" t="s">
        <v>278</v>
      </c>
    </row>
    <row r="16" spans="1:27" x14ac:dyDescent="0.3">
      <c r="A16" s="65" t="s">
        <v>313</v>
      </c>
      <c r="B16" s="65">
        <v>500</v>
      </c>
      <c r="C16" s="65">
        <v>700</v>
      </c>
      <c r="D16" s="65">
        <v>0</v>
      </c>
      <c r="E16" s="65">
        <v>3000</v>
      </c>
      <c r="F16" s="65">
        <v>467.40075999999999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16.625933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6.5844392999999997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158.77986000000001</v>
      </c>
    </row>
    <row r="23" spans="1:62" x14ac:dyDescent="0.3">
      <c r="A23" s="70" t="s">
        <v>297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328</v>
      </c>
      <c r="B24" s="69"/>
      <c r="C24" s="69"/>
      <c r="D24" s="69"/>
      <c r="E24" s="69"/>
      <c r="F24" s="69"/>
      <c r="H24" s="69" t="s">
        <v>283</v>
      </c>
      <c r="I24" s="69"/>
      <c r="J24" s="69"/>
      <c r="K24" s="69"/>
      <c r="L24" s="69"/>
      <c r="M24" s="69"/>
      <c r="O24" s="69" t="s">
        <v>284</v>
      </c>
      <c r="P24" s="69"/>
      <c r="Q24" s="69"/>
      <c r="R24" s="69"/>
      <c r="S24" s="69"/>
      <c r="T24" s="69"/>
      <c r="V24" s="69" t="s">
        <v>319</v>
      </c>
      <c r="W24" s="69"/>
      <c r="X24" s="69"/>
      <c r="Y24" s="69"/>
      <c r="Z24" s="69"/>
      <c r="AA24" s="69"/>
      <c r="AC24" s="69" t="s">
        <v>325</v>
      </c>
      <c r="AD24" s="69"/>
      <c r="AE24" s="69"/>
      <c r="AF24" s="69"/>
      <c r="AG24" s="69"/>
      <c r="AH24" s="69"/>
      <c r="AJ24" s="69" t="s">
        <v>285</v>
      </c>
      <c r="AK24" s="69"/>
      <c r="AL24" s="69"/>
      <c r="AM24" s="69"/>
      <c r="AN24" s="69"/>
      <c r="AO24" s="69"/>
      <c r="AQ24" s="69" t="s">
        <v>329</v>
      </c>
      <c r="AR24" s="69"/>
      <c r="AS24" s="69"/>
      <c r="AT24" s="69"/>
      <c r="AU24" s="69"/>
      <c r="AV24" s="69"/>
      <c r="AX24" s="69" t="s">
        <v>320</v>
      </c>
      <c r="AY24" s="69"/>
      <c r="AZ24" s="69"/>
      <c r="BA24" s="69"/>
      <c r="BB24" s="69"/>
      <c r="BC24" s="69"/>
      <c r="BE24" s="69" t="s">
        <v>286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293</v>
      </c>
      <c r="C25" s="65" t="s">
        <v>302</v>
      </c>
      <c r="D25" s="65" t="s">
        <v>303</v>
      </c>
      <c r="E25" s="65" t="s">
        <v>280</v>
      </c>
      <c r="F25" s="65" t="s">
        <v>278</v>
      </c>
      <c r="H25" s="65"/>
      <c r="I25" s="65" t="s">
        <v>293</v>
      </c>
      <c r="J25" s="65" t="s">
        <v>302</v>
      </c>
      <c r="K25" s="65" t="s">
        <v>303</v>
      </c>
      <c r="L25" s="65" t="s">
        <v>280</v>
      </c>
      <c r="M25" s="65" t="s">
        <v>278</v>
      </c>
      <c r="O25" s="65"/>
      <c r="P25" s="65" t="s">
        <v>293</v>
      </c>
      <c r="Q25" s="65" t="s">
        <v>302</v>
      </c>
      <c r="R25" s="65" t="s">
        <v>303</v>
      </c>
      <c r="S25" s="65" t="s">
        <v>280</v>
      </c>
      <c r="T25" s="65" t="s">
        <v>278</v>
      </c>
      <c r="V25" s="65"/>
      <c r="W25" s="65" t="s">
        <v>293</v>
      </c>
      <c r="X25" s="65" t="s">
        <v>302</v>
      </c>
      <c r="Y25" s="65" t="s">
        <v>303</v>
      </c>
      <c r="Z25" s="65" t="s">
        <v>280</v>
      </c>
      <c r="AA25" s="65" t="s">
        <v>278</v>
      </c>
      <c r="AC25" s="65"/>
      <c r="AD25" s="65" t="s">
        <v>293</v>
      </c>
      <c r="AE25" s="65" t="s">
        <v>302</v>
      </c>
      <c r="AF25" s="65" t="s">
        <v>303</v>
      </c>
      <c r="AG25" s="65" t="s">
        <v>280</v>
      </c>
      <c r="AH25" s="65" t="s">
        <v>278</v>
      </c>
      <c r="AJ25" s="65"/>
      <c r="AK25" s="65" t="s">
        <v>293</v>
      </c>
      <c r="AL25" s="65" t="s">
        <v>302</v>
      </c>
      <c r="AM25" s="65" t="s">
        <v>303</v>
      </c>
      <c r="AN25" s="65" t="s">
        <v>280</v>
      </c>
      <c r="AO25" s="65" t="s">
        <v>278</v>
      </c>
      <c r="AQ25" s="65"/>
      <c r="AR25" s="65" t="s">
        <v>293</v>
      </c>
      <c r="AS25" s="65" t="s">
        <v>302</v>
      </c>
      <c r="AT25" s="65" t="s">
        <v>303</v>
      </c>
      <c r="AU25" s="65" t="s">
        <v>280</v>
      </c>
      <c r="AV25" s="65" t="s">
        <v>278</v>
      </c>
      <c r="AX25" s="65"/>
      <c r="AY25" s="65" t="s">
        <v>293</v>
      </c>
      <c r="AZ25" s="65" t="s">
        <v>302</v>
      </c>
      <c r="BA25" s="65" t="s">
        <v>303</v>
      </c>
      <c r="BB25" s="65" t="s">
        <v>280</v>
      </c>
      <c r="BC25" s="65" t="s">
        <v>278</v>
      </c>
      <c r="BE25" s="65"/>
      <c r="BF25" s="65" t="s">
        <v>293</v>
      </c>
      <c r="BG25" s="65" t="s">
        <v>302</v>
      </c>
      <c r="BH25" s="65" t="s">
        <v>303</v>
      </c>
      <c r="BI25" s="65" t="s">
        <v>280</v>
      </c>
      <c r="BJ25" s="65" t="s">
        <v>278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72.364975000000001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2.0171258000000001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1.4973943000000001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20.760232999999999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2.1874213</v>
      </c>
      <c r="AJ26" s="65" t="s">
        <v>298</v>
      </c>
      <c r="AK26" s="65">
        <v>320</v>
      </c>
      <c r="AL26" s="65">
        <v>400</v>
      </c>
      <c r="AM26" s="65">
        <v>0</v>
      </c>
      <c r="AN26" s="65">
        <v>1000</v>
      </c>
      <c r="AO26" s="65">
        <v>468.79782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17.608930000000001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2.702572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1.3736349999999999</v>
      </c>
    </row>
    <row r="33" spans="1:68" x14ac:dyDescent="0.3">
      <c r="A33" s="70" t="s">
        <v>314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321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315</v>
      </c>
      <c r="W34" s="69"/>
      <c r="X34" s="69"/>
      <c r="Y34" s="69"/>
      <c r="Z34" s="69"/>
      <c r="AA34" s="69"/>
      <c r="AC34" s="69" t="s">
        <v>287</v>
      </c>
      <c r="AD34" s="69"/>
      <c r="AE34" s="69"/>
      <c r="AF34" s="69"/>
      <c r="AG34" s="69"/>
      <c r="AH34" s="69"/>
      <c r="AJ34" s="69" t="s">
        <v>288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293</v>
      </c>
      <c r="C35" s="65" t="s">
        <v>302</v>
      </c>
      <c r="D35" s="65" t="s">
        <v>303</v>
      </c>
      <c r="E35" s="65" t="s">
        <v>280</v>
      </c>
      <c r="F35" s="65" t="s">
        <v>278</v>
      </c>
      <c r="H35" s="65"/>
      <c r="I35" s="65" t="s">
        <v>293</v>
      </c>
      <c r="J35" s="65" t="s">
        <v>302</v>
      </c>
      <c r="K35" s="65" t="s">
        <v>303</v>
      </c>
      <c r="L35" s="65" t="s">
        <v>280</v>
      </c>
      <c r="M35" s="65" t="s">
        <v>278</v>
      </c>
      <c r="O35" s="65"/>
      <c r="P35" s="65" t="s">
        <v>293</v>
      </c>
      <c r="Q35" s="65" t="s">
        <v>302</v>
      </c>
      <c r="R35" s="65" t="s">
        <v>303</v>
      </c>
      <c r="S35" s="65" t="s">
        <v>280</v>
      </c>
      <c r="T35" s="65" t="s">
        <v>278</v>
      </c>
      <c r="V35" s="65"/>
      <c r="W35" s="65" t="s">
        <v>293</v>
      </c>
      <c r="X35" s="65" t="s">
        <v>302</v>
      </c>
      <c r="Y35" s="65" t="s">
        <v>303</v>
      </c>
      <c r="Z35" s="65" t="s">
        <v>280</v>
      </c>
      <c r="AA35" s="65" t="s">
        <v>278</v>
      </c>
      <c r="AC35" s="65"/>
      <c r="AD35" s="65" t="s">
        <v>293</v>
      </c>
      <c r="AE35" s="65" t="s">
        <v>302</v>
      </c>
      <c r="AF35" s="65" t="s">
        <v>303</v>
      </c>
      <c r="AG35" s="65" t="s">
        <v>280</v>
      </c>
      <c r="AH35" s="65" t="s">
        <v>278</v>
      </c>
      <c r="AJ35" s="65"/>
      <c r="AK35" s="65" t="s">
        <v>293</v>
      </c>
      <c r="AL35" s="65" t="s">
        <v>302</v>
      </c>
      <c r="AM35" s="65" t="s">
        <v>303</v>
      </c>
      <c r="AN35" s="65" t="s">
        <v>280</v>
      </c>
      <c r="AO35" s="65" t="s">
        <v>278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459.31720000000001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1509.2729999999999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4359.1387000000004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3057.1210000000001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70.812860000000001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128.44614000000001</v>
      </c>
    </row>
    <row r="43" spans="1:68" x14ac:dyDescent="0.3">
      <c r="A43" s="70" t="s">
        <v>330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289</v>
      </c>
      <c r="B44" s="69"/>
      <c r="C44" s="69"/>
      <c r="D44" s="69"/>
      <c r="E44" s="69"/>
      <c r="F44" s="69"/>
      <c r="H44" s="69" t="s">
        <v>290</v>
      </c>
      <c r="I44" s="69"/>
      <c r="J44" s="69"/>
      <c r="K44" s="69"/>
      <c r="L44" s="69"/>
      <c r="M44" s="69"/>
      <c r="O44" s="69" t="s">
        <v>316</v>
      </c>
      <c r="P44" s="69"/>
      <c r="Q44" s="69"/>
      <c r="R44" s="69"/>
      <c r="S44" s="69"/>
      <c r="T44" s="69"/>
      <c r="V44" s="69" t="s">
        <v>331</v>
      </c>
      <c r="W44" s="69"/>
      <c r="X44" s="69"/>
      <c r="Y44" s="69"/>
      <c r="Z44" s="69"/>
      <c r="AA44" s="69"/>
      <c r="AC44" s="69" t="s">
        <v>332</v>
      </c>
      <c r="AD44" s="69"/>
      <c r="AE44" s="69"/>
      <c r="AF44" s="69"/>
      <c r="AG44" s="69"/>
      <c r="AH44" s="69"/>
      <c r="AJ44" s="69" t="s">
        <v>322</v>
      </c>
      <c r="AK44" s="69"/>
      <c r="AL44" s="69"/>
      <c r="AM44" s="69"/>
      <c r="AN44" s="69"/>
      <c r="AO44" s="69"/>
      <c r="AQ44" s="69" t="s">
        <v>299</v>
      </c>
      <c r="AR44" s="69"/>
      <c r="AS44" s="69"/>
      <c r="AT44" s="69"/>
      <c r="AU44" s="69"/>
      <c r="AV44" s="69"/>
      <c r="AX44" s="69" t="s">
        <v>300</v>
      </c>
      <c r="AY44" s="69"/>
      <c r="AZ44" s="69"/>
      <c r="BA44" s="69"/>
      <c r="BB44" s="69"/>
      <c r="BC44" s="69"/>
      <c r="BE44" s="69" t="s">
        <v>301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293</v>
      </c>
      <c r="C45" s="65" t="s">
        <v>302</v>
      </c>
      <c r="D45" s="65" t="s">
        <v>303</v>
      </c>
      <c r="E45" s="65" t="s">
        <v>280</v>
      </c>
      <c r="F45" s="65" t="s">
        <v>278</v>
      </c>
      <c r="H45" s="65"/>
      <c r="I45" s="65" t="s">
        <v>293</v>
      </c>
      <c r="J45" s="65" t="s">
        <v>302</v>
      </c>
      <c r="K45" s="65" t="s">
        <v>303</v>
      </c>
      <c r="L45" s="65" t="s">
        <v>280</v>
      </c>
      <c r="M45" s="65" t="s">
        <v>278</v>
      </c>
      <c r="O45" s="65"/>
      <c r="P45" s="65" t="s">
        <v>293</v>
      </c>
      <c r="Q45" s="65" t="s">
        <v>302</v>
      </c>
      <c r="R45" s="65" t="s">
        <v>303</v>
      </c>
      <c r="S45" s="65" t="s">
        <v>280</v>
      </c>
      <c r="T45" s="65" t="s">
        <v>278</v>
      </c>
      <c r="V45" s="65"/>
      <c r="W45" s="65" t="s">
        <v>293</v>
      </c>
      <c r="X45" s="65" t="s">
        <v>302</v>
      </c>
      <c r="Y45" s="65" t="s">
        <v>303</v>
      </c>
      <c r="Z45" s="65" t="s">
        <v>280</v>
      </c>
      <c r="AA45" s="65" t="s">
        <v>278</v>
      </c>
      <c r="AC45" s="65"/>
      <c r="AD45" s="65" t="s">
        <v>293</v>
      </c>
      <c r="AE45" s="65" t="s">
        <v>302</v>
      </c>
      <c r="AF45" s="65" t="s">
        <v>303</v>
      </c>
      <c r="AG45" s="65" t="s">
        <v>280</v>
      </c>
      <c r="AH45" s="65" t="s">
        <v>278</v>
      </c>
      <c r="AJ45" s="65"/>
      <c r="AK45" s="65" t="s">
        <v>293</v>
      </c>
      <c r="AL45" s="65" t="s">
        <v>302</v>
      </c>
      <c r="AM45" s="65" t="s">
        <v>303</v>
      </c>
      <c r="AN45" s="65" t="s">
        <v>280</v>
      </c>
      <c r="AO45" s="65" t="s">
        <v>278</v>
      </c>
      <c r="AQ45" s="65"/>
      <c r="AR45" s="65" t="s">
        <v>293</v>
      </c>
      <c r="AS45" s="65" t="s">
        <v>302</v>
      </c>
      <c r="AT45" s="65" t="s">
        <v>303</v>
      </c>
      <c r="AU45" s="65" t="s">
        <v>280</v>
      </c>
      <c r="AV45" s="65" t="s">
        <v>278</v>
      </c>
      <c r="AX45" s="65"/>
      <c r="AY45" s="65" t="s">
        <v>293</v>
      </c>
      <c r="AZ45" s="65" t="s">
        <v>302</v>
      </c>
      <c r="BA45" s="65" t="s">
        <v>303</v>
      </c>
      <c r="BB45" s="65" t="s">
        <v>280</v>
      </c>
      <c r="BC45" s="65" t="s">
        <v>278</v>
      </c>
      <c r="BE45" s="65"/>
      <c r="BF45" s="65" t="s">
        <v>293</v>
      </c>
      <c r="BG45" s="65" t="s">
        <v>302</v>
      </c>
      <c r="BH45" s="65" t="s">
        <v>303</v>
      </c>
      <c r="BI45" s="65" t="s">
        <v>280</v>
      </c>
      <c r="BJ45" s="65" t="s">
        <v>278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19.008189999999999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15.171559999999999</v>
      </c>
      <c r="O46" s="65" t="s">
        <v>304</v>
      </c>
      <c r="P46" s="65">
        <v>600</v>
      </c>
      <c r="Q46" s="65">
        <v>800</v>
      </c>
      <c r="R46" s="65">
        <v>0</v>
      </c>
      <c r="S46" s="65">
        <v>10000</v>
      </c>
      <c r="T46" s="65">
        <v>760.18679999999995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1.2323745000000001E-2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3.9657049999999998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213.62842000000001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125.80811</v>
      </c>
      <c r="AX46" s="65" t="s">
        <v>305</v>
      </c>
      <c r="AY46" s="65"/>
      <c r="AZ46" s="65"/>
      <c r="BA46" s="65"/>
      <c r="BB46" s="65"/>
      <c r="BC46" s="65"/>
      <c r="BE46" s="65" t="s">
        <v>306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333</v>
      </c>
      <c r="B2" s="61" t="s">
        <v>334</v>
      </c>
      <c r="C2" s="61" t="s">
        <v>326</v>
      </c>
      <c r="D2" s="61">
        <v>70</v>
      </c>
      <c r="E2" s="61">
        <v>2319.4412000000002</v>
      </c>
      <c r="F2" s="61">
        <v>362.00006000000002</v>
      </c>
      <c r="G2" s="61">
        <v>49.419960000000003</v>
      </c>
      <c r="H2" s="61">
        <v>21.459935999999999</v>
      </c>
      <c r="I2" s="61">
        <v>27.960021999999999</v>
      </c>
      <c r="J2" s="61">
        <v>96.013694999999998</v>
      </c>
      <c r="K2" s="61">
        <v>44.323090000000001</v>
      </c>
      <c r="L2" s="61">
        <v>51.690604999999998</v>
      </c>
      <c r="M2" s="61">
        <v>24.378354999999999</v>
      </c>
      <c r="N2" s="61">
        <v>3.1243644000000002</v>
      </c>
      <c r="O2" s="61">
        <v>14.070126</v>
      </c>
      <c r="P2" s="61">
        <v>771.88300000000004</v>
      </c>
      <c r="Q2" s="61">
        <v>21.372585000000001</v>
      </c>
      <c r="R2" s="61">
        <v>467.40075999999999</v>
      </c>
      <c r="S2" s="61">
        <v>98.722219999999993</v>
      </c>
      <c r="T2" s="61">
        <v>4424.1426000000001</v>
      </c>
      <c r="U2" s="61">
        <v>6.5844392999999997</v>
      </c>
      <c r="V2" s="61">
        <v>16.625933</v>
      </c>
      <c r="W2" s="61">
        <v>158.77986000000001</v>
      </c>
      <c r="X2" s="61">
        <v>72.364975000000001</v>
      </c>
      <c r="Y2" s="61">
        <v>2.0171258000000001</v>
      </c>
      <c r="Z2" s="61">
        <v>1.4973943000000001</v>
      </c>
      <c r="AA2" s="61">
        <v>20.760232999999999</v>
      </c>
      <c r="AB2" s="61">
        <v>2.1874213</v>
      </c>
      <c r="AC2" s="61">
        <v>468.79782</v>
      </c>
      <c r="AD2" s="61">
        <v>17.608930000000001</v>
      </c>
      <c r="AE2" s="61">
        <v>2.702572</v>
      </c>
      <c r="AF2" s="61">
        <v>1.3736349999999999</v>
      </c>
      <c r="AG2" s="61">
        <v>459.31720000000001</v>
      </c>
      <c r="AH2" s="61">
        <v>270.13467000000003</v>
      </c>
      <c r="AI2" s="61">
        <v>189.18251000000001</v>
      </c>
      <c r="AJ2" s="61">
        <v>1509.2729999999999</v>
      </c>
      <c r="AK2" s="61">
        <v>4359.1387000000004</v>
      </c>
      <c r="AL2" s="61">
        <v>70.812860000000001</v>
      </c>
      <c r="AM2" s="61">
        <v>3057.1210000000001</v>
      </c>
      <c r="AN2" s="61">
        <v>128.44614000000001</v>
      </c>
      <c r="AO2" s="61">
        <v>19.008189999999999</v>
      </c>
      <c r="AP2" s="61">
        <v>10.562937</v>
      </c>
      <c r="AQ2" s="61">
        <v>8.4452529999999992</v>
      </c>
      <c r="AR2" s="61">
        <v>15.171559999999999</v>
      </c>
      <c r="AS2" s="61">
        <v>760.18679999999995</v>
      </c>
      <c r="AT2" s="61">
        <v>1.2323745000000001E-2</v>
      </c>
      <c r="AU2" s="61">
        <v>3.9657049999999998</v>
      </c>
      <c r="AV2" s="61">
        <v>213.62842000000001</v>
      </c>
      <c r="AW2" s="61">
        <v>125.80811</v>
      </c>
      <c r="AX2" s="61">
        <v>0.107562006</v>
      </c>
      <c r="AY2" s="61">
        <v>1.6847395999999999</v>
      </c>
      <c r="AZ2" s="61">
        <v>323.34719999999999</v>
      </c>
      <c r="BA2" s="61">
        <v>52.588852000000003</v>
      </c>
      <c r="BB2" s="61">
        <v>15.227309999999999</v>
      </c>
      <c r="BC2" s="61">
        <v>17.863745000000002</v>
      </c>
      <c r="BD2" s="61">
        <v>19.492000000000001</v>
      </c>
      <c r="BE2" s="61">
        <v>2.289288</v>
      </c>
      <c r="BF2" s="61">
        <v>8.754505</v>
      </c>
      <c r="BG2" s="61">
        <v>6.9387240000000003E-3</v>
      </c>
      <c r="BH2" s="61">
        <v>8.6427159999999999E-3</v>
      </c>
      <c r="BI2" s="61">
        <v>6.8028686000000003E-3</v>
      </c>
      <c r="BJ2" s="61">
        <v>5.9827100000000001E-2</v>
      </c>
      <c r="BK2" s="61">
        <v>5.3374800000000001E-4</v>
      </c>
      <c r="BL2" s="61">
        <v>0.11664796600000001</v>
      </c>
      <c r="BM2" s="61">
        <v>2.4065050000000001</v>
      </c>
      <c r="BN2" s="61">
        <v>0.34911219999999998</v>
      </c>
      <c r="BO2" s="61">
        <v>35.229979999999998</v>
      </c>
      <c r="BP2" s="61">
        <v>5.5008049999999997</v>
      </c>
      <c r="BQ2" s="61">
        <v>9.91296</v>
      </c>
      <c r="BR2" s="61">
        <v>40.302081999999999</v>
      </c>
      <c r="BS2" s="61">
        <v>31.928652</v>
      </c>
      <c r="BT2" s="61">
        <v>4.6551280000000004</v>
      </c>
      <c r="BU2" s="61">
        <v>6.0612038E-2</v>
      </c>
      <c r="BV2" s="61">
        <v>0.10265006</v>
      </c>
      <c r="BW2" s="61">
        <v>0.36830157000000002</v>
      </c>
      <c r="BX2" s="61">
        <v>1.7899480999999999</v>
      </c>
      <c r="BY2" s="61">
        <v>0.1682941</v>
      </c>
      <c r="BZ2" s="61">
        <v>8.2302174999999999E-4</v>
      </c>
      <c r="CA2" s="61">
        <v>0.85040265000000004</v>
      </c>
      <c r="CB2" s="61">
        <v>3.0860848999999999E-2</v>
      </c>
      <c r="CC2" s="61">
        <v>0.32707328000000002</v>
      </c>
      <c r="CD2" s="61">
        <v>4.0343102999999996</v>
      </c>
      <c r="CE2" s="61">
        <v>8.1128839999999994E-2</v>
      </c>
      <c r="CF2" s="61">
        <v>1.036961</v>
      </c>
      <c r="CG2" s="61">
        <v>0</v>
      </c>
      <c r="CH2" s="61">
        <v>0.10417422</v>
      </c>
      <c r="CI2" s="61">
        <v>6.3705669999999997E-3</v>
      </c>
      <c r="CJ2" s="61">
        <v>8.6676789999999997</v>
      </c>
      <c r="CK2" s="61">
        <v>2.1345210999999999E-2</v>
      </c>
      <c r="CL2" s="61">
        <v>0.71767020000000004</v>
      </c>
      <c r="CM2" s="61">
        <v>2.4527744999999999</v>
      </c>
      <c r="CN2" s="61">
        <v>3707.866</v>
      </c>
      <c r="CO2" s="61">
        <v>6363.7460000000001</v>
      </c>
      <c r="CP2" s="61">
        <v>4249.7323999999999</v>
      </c>
      <c r="CQ2" s="61">
        <v>1378.1706999999999</v>
      </c>
      <c r="CR2" s="61">
        <v>754.60064999999997</v>
      </c>
      <c r="CS2" s="61">
        <v>611.91112999999996</v>
      </c>
      <c r="CT2" s="61">
        <v>3658.7777999999998</v>
      </c>
      <c r="CU2" s="61">
        <v>2279.0452</v>
      </c>
      <c r="CV2" s="61">
        <v>1850.7545</v>
      </c>
      <c r="CW2" s="61">
        <v>2659.1165000000001</v>
      </c>
      <c r="CX2" s="61">
        <v>772.3777</v>
      </c>
      <c r="CY2" s="61">
        <v>4511.6934000000001</v>
      </c>
      <c r="CZ2" s="61">
        <v>2240.723</v>
      </c>
      <c r="DA2" s="61">
        <v>5716.1189999999997</v>
      </c>
      <c r="DB2" s="61">
        <v>5211.6980000000003</v>
      </c>
      <c r="DC2" s="61">
        <v>8226.6029999999992</v>
      </c>
      <c r="DD2" s="61">
        <v>12763.388999999999</v>
      </c>
      <c r="DE2" s="61">
        <v>3090.8676999999998</v>
      </c>
      <c r="DF2" s="61">
        <v>5381.6826000000001</v>
      </c>
      <c r="DG2" s="61">
        <v>3083.1106</v>
      </c>
      <c r="DH2" s="61">
        <v>184.47875999999999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52.588852000000003</v>
      </c>
      <c r="B6">
        <f>BB2</f>
        <v>15.227309999999999</v>
      </c>
      <c r="C6">
        <f>BC2</f>
        <v>17.863745000000002</v>
      </c>
      <c r="D6">
        <f>BD2</f>
        <v>19.492000000000001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18190</v>
      </c>
      <c r="C2" s="56">
        <f ca="1">YEAR(TODAY())-YEAR(B2)+IF(TODAY()&gt;=DATE(YEAR(TODAY()),MONTH(B2),DAY(B2)),0,-1)</f>
        <v>71</v>
      </c>
      <c r="E2" s="52">
        <v>165.5</v>
      </c>
      <c r="F2" s="53" t="s">
        <v>39</v>
      </c>
      <c r="G2" s="52">
        <v>53.5</v>
      </c>
      <c r="H2" s="51" t="s">
        <v>41</v>
      </c>
      <c r="I2" s="72">
        <f>ROUND(G3/E3^2,1)</f>
        <v>19.5</v>
      </c>
    </row>
    <row r="3" spans="1:9" x14ac:dyDescent="0.3">
      <c r="E3" s="51">
        <f>E2/100</f>
        <v>1.655</v>
      </c>
      <c r="F3" s="51" t="s">
        <v>40</v>
      </c>
      <c r="G3" s="51">
        <f>G2</f>
        <v>53.5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44075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sqref="A1:N1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김영우, ID : H1310099)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11월 13일 09:58:37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J13" sqref="J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291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44075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71</v>
      </c>
      <c r="G12" s="137"/>
      <c r="H12" s="137"/>
      <c r="I12" s="137"/>
      <c r="K12" s="128">
        <f>'개인정보 및 신체계측 입력'!E2</f>
        <v>165.5</v>
      </c>
      <c r="L12" s="129"/>
      <c r="M12" s="122">
        <f>'개인정보 및 신체계측 입력'!G2</f>
        <v>53.5</v>
      </c>
      <c r="N12" s="123"/>
      <c r="O12" s="118" t="s">
        <v>271</v>
      </c>
      <c r="P12" s="112"/>
      <c r="Q12" s="115">
        <f>'개인정보 및 신체계측 입력'!I2</f>
        <v>19.5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김영우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71.338999999999999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9.7390000000000008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18.920999999999999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12.9</v>
      </c>
      <c r="L72" s="36" t="s">
        <v>53</v>
      </c>
      <c r="M72" s="36">
        <f>ROUND('DRIs DATA'!K8,1)</f>
        <v>5.3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62.32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138.55000000000001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72.36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145.83000000000001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57.41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290.61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190.08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2020-09-16T07:06:42Z</cp:lastPrinted>
  <dcterms:created xsi:type="dcterms:W3CDTF">2015-06-13T08:19:18Z</dcterms:created>
  <dcterms:modified xsi:type="dcterms:W3CDTF">2020-11-13T04:07:46Z</dcterms:modified>
</cp:coreProperties>
</file>