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<sst xmlns="http://schemas.openxmlformats.org/spreadsheetml/2006/main" count="692" uniqueCount="283">
  <si>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</si>
  <si>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</si>
  <si>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</si>
  <si>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</si>
  <si>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</si>
  <si>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</si>
  <si>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</si>
  <si>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</si>
  <si>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</si>
  <si>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</si>
  <si>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</si>
  <si>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</si>
  <si>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</si>
  <si>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</si>
  <si>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</si>
  <si>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</si>
  <si>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</si>
  <si>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</si>
  <si>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</si>
  <si>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</si>
  <si>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</si>
  <si>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</si>
  <si>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</si>
  <si>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</si>
  <si>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</si>
  <si>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</si>
  <si>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</si>
  <si>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</si>
  <si>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</si>
  <si>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</si>
  <si>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</si>
  <si>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</si>
  <si>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</si>
  <si>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</si>
  <si>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</si>
  <si>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</si>
  <si>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</si>
  <si>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</si>
  <si>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</si>
  <si>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</si>
  <si>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</si>
  <si>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</si>
  <si>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</si>
  <si>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</si>
  <si>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</si>
  <si>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</si>
  <si>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</si>
  <si>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</si>
  <si>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</si>
  <si>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</si>
  <si>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</si>
  <si>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</si>
  <si>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</si>
  <si>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</si>
  <si>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</si>
  <si>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</si>
  <si>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</si>
  <si>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</si>
  <si>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</si>
  <si>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</si>
  <si>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</si>
  <si>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</si>
  <si>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</si>
  <si>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</si>
  <si>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</si>
  <si>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</si>
  <si>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</si>
  <si>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</si>
  <si>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</si>
  <si>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</si>
  <si>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</si>
  <si>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</si>
  <si>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</si>
  <si>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</si>
  <si>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</si>
  <si>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</si>
  <si>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</si>
  <si>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</si>
  <si>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</si>
  <si>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</si>
  <si>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</si>
  <si>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</si>
  <si>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</si>
  <si>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</si>
  <si>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</si>
  <si>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</si>
  <si>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</si>
  <si>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</si>
  <si>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</si>
  <si>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</si>
  <si>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</si>
  <si>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</si>
  <si>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</si>
  <si>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</si>
  <si>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</si>
  <si>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</si>
  <si>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</si>
  <si>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</si>
  <si>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</si>
  <si>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</si>
  <si>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</si>
  <si>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</si>
  <si>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</si>
  <si>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</si>
  <si>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</si>
  <si>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</si>
  <si>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</si>
  <si>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</si>
  <si>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</si>
  <si>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</si>
  <si>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</si>
  <si>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</si>
  <si>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</si>
  <si>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</si>
  <si>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</si>
  <si>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</si>
  <si>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</si>
  <si>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</si>
  <si>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</si>
  <si>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</si>
  <si>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</si>
  <si>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</si>
  <si>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</si>
  <si>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</si>
  <si>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</si>
  <si>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</si>
  <si>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</si>
  <si>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</si>
  <si>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</si>
  <si>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</si>
  <si>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</si>
  <si>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</si>
  <si>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</si>
  <si>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</si>
  <si>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</si>
  <si>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</si>
  <si>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</si>
  <si>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</si>
  <si>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</si>
  <si>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</si>
  <si>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</si>
  <si>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</si>
  <si>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</si>
  <si>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</si>
  <si>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</si>
  <si>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</si>
  <si>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</si>
  <si>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</si>
  <si>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</si>
  <si>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</si>
  <si>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</si>
  <si>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</si>
  <si>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</si>
  <si>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</si>
  <si>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</si>
  <si>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</si>
  <si>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</si>
  <si>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</si>
  <si>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</si>
  <si>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</si>
  <si>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</si>
  <si>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</si>
  <si>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</si>
  <si>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</si>
  <si>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</si>
  <si>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</si>
  <si>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</si>
  <si>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</si>
  <si>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</si>
  <si>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</si>
  <si>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</si>
  <si>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</si>
  <si>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</si>
  <si>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</si>
  <si>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</si>
  <si>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</si>
  <si>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</si>
  <si>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</si>
  <si>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</si>
  <si>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</si>
  <si>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</si>
  <si>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</si>
  <si>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</si>
  <si>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</si>
  <si>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</si>
  <si>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</si>
  <si>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</si>
  <si>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</si>
  <si>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</si>
  <si>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</si>
  <si>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</si>
  <si>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</si>
  <si>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</si>
  <si>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</si>
  <si>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</si>
  <si>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</si>
  <si>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</si>
  <si>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</si>
  <si>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</si>
  <si>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</si>
  <si>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</si>
  <si>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</si>
  <si>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</si>
  <si>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</si>
  <si>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</si>
  <si>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</si>
  <si>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</si>
  <si>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</si>
  <si>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</si>
  <si>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</si>
  <si>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</si>
  <si>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</si>
  <si>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</si>
  <si>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</si>
  <si>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</si>
  <si>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</si>
  <si>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</si>
  <si>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</si>
  <si>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</si>
  <si>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</si>
  <si>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</si>
  <si>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</si>
  <si>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</si>
  <si>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</si>
  <si>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</si>
  <si>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</si>
  <si>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</si>
  <si>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</si>
  <si>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</si>
  <si>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</si>
  <si>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</si>
  <si>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</si>
  <si>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</si>
  <si>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</si>
  <si>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</si>
  <si>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</si>
  <si>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</si>
  <si>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</si>
  <si>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</si>
  <si>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</si>
  <si>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</si>
  <si>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</si>
  <si>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</si>
  <si>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</si>
  <si>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</si>
  <si>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</si>
  <si>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</si>
  <si>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</si>
  <si>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</si>
  <si>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</si>
  <si>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</si>
  <si>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</si>
  <si>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</si>
  <si>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</si>
  <si>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</si>
  <si>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</si>
  <si>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</si>
  <si>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</si>
  <si>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</si>
  <si>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</si>
  <si>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</si>
  <si>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</si>
  <si>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</si>
  <si>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</si>
  <si>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</si>
  <si>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</si>
  <si>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</si>
  <si>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</si>
  <si>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</si>
  <si>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</si>
  <si>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</si>
  <si>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</si>
  <si>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</si>
  <si>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</si>
  <si>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</si>
  <si>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</si>
  <si>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</si>
  <si>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정영순, ID : H1310100)</t>
  </si>
  <si>
    <t>출력시각</t>
  </si>
  <si>
    <t>2020년 11월 25일 13:04:08</t>
  </si>
  <si>
    <t>H1310100</t>
  </si>
  <si>
    <t>정영순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</si>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</sst>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180696"/>
        <c:axId val="522181872"/>
      </c:barChart>
      <c:catAx>
        <c:axId val="522180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181872"/>
        <c:crosses val="autoZero"/>
        <c:auto val="1"/>
        <c:lblAlgn val="ctr"/>
        <c:lblOffset val="100"/>
        <c:noMultiLvlLbl val="0"/>
      </c:catAx>
      <c:valAx>
        <c:axId val="52218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18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70552"/>
        <c:axId val="501970944"/>
      </c:barChart>
      <c:catAx>
        <c:axId val="501970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70944"/>
        <c:crosses val="autoZero"/>
        <c:auto val="1"/>
        <c:lblAlgn val="ctr"/>
        <c:lblOffset val="100"/>
        <c:noMultiLvlLbl val="0"/>
      </c:catAx>
      <c:valAx>
        <c:axId val="501970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70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72512"/>
        <c:axId val="501971728"/>
      </c:barChart>
      <c:catAx>
        <c:axId val="50197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71728"/>
        <c:crosses val="autoZero"/>
        <c:auto val="1"/>
        <c:lblAlgn val="ctr"/>
        <c:lblOffset val="100"/>
        <c:noMultiLvlLbl val="0"/>
      </c:catAx>
      <c:valAx>
        <c:axId val="501971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7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793.2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400952"/>
        <c:axId val="191399384"/>
      </c:barChart>
      <c:catAx>
        <c:axId val="19140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99384"/>
        <c:crosses val="autoZero"/>
        <c:auto val="1"/>
        <c:lblAlgn val="ctr"/>
        <c:lblOffset val="100"/>
        <c:noMultiLvlLbl val="0"/>
      </c:catAx>
      <c:valAx>
        <c:axId val="191399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40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1794.9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1397424"/>
        <c:axId val="191399776"/>
      </c:barChart>
      <c:catAx>
        <c:axId val="19139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99776"/>
        <c:crosses val="autoZero"/>
        <c:auto val="1"/>
        <c:lblAlgn val="ctr"/>
        <c:lblOffset val="100"/>
        <c:noMultiLvlLbl val="0"/>
      </c:catAx>
      <c:valAx>
        <c:axId val="1913997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139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231520"/>
        <c:axId val="503230736"/>
      </c:barChart>
      <c:catAx>
        <c:axId val="503231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230736"/>
        <c:crosses val="autoZero"/>
        <c:auto val="1"/>
        <c:lblAlgn val="ctr"/>
        <c:lblOffset val="100"/>
        <c:noMultiLvlLbl val="0"/>
      </c:catAx>
      <c:valAx>
        <c:axId val="50323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231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231912"/>
        <c:axId val="503232696"/>
      </c:barChart>
      <c:catAx>
        <c:axId val="50323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232696"/>
        <c:crosses val="autoZero"/>
        <c:auto val="1"/>
        <c:lblAlgn val="ctr"/>
        <c:lblOffset val="100"/>
        <c:noMultiLvlLbl val="0"/>
      </c:catAx>
      <c:valAx>
        <c:axId val="503232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23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768192"/>
        <c:axId val="521769368"/>
      </c:barChart>
      <c:catAx>
        <c:axId val="52176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769368"/>
        <c:crosses val="autoZero"/>
        <c:auto val="1"/>
        <c:lblAlgn val="ctr"/>
        <c:lblOffset val="100"/>
        <c:noMultiLvlLbl val="0"/>
      </c:catAx>
      <c:valAx>
        <c:axId val="521769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76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436.2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771328"/>
        <c:axId val="521767800"/>
      </c:barChart>
      <c:catAx>
        <c:axId val="52177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767800"/>
        <c:crosses val="autoZero"/>
        <c:auto val="1"/>
        <c:lblAlgn val="ctr"/>
        <c:lblOffset val="100"/>
        <c:noMultiLvlLbl val="0"/>
      </c:catAx>
      <c:valAx>
        <c:axId val="5217678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7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771720"/>
        <c:axId val="521768584"/>
      </c:barChart>
      <c:catAx>
        <c:axId val="521771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768584"/>
        <c:crosses val="autoZero"/>
        <c:auto val="1"/>
        <c:lblAlgn val="ctr"/>
        <c:lblOffset val="100"/>
        <c:noMultiLvlLbl val="0"/>
      </c:catAx>
      <c:valAx>
        <c:axId val="521768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771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765840"/>
        <c:axId val="521769760"/>
      </c:barChart>
      <c:catAx>
        <c:axId val="52176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769760"/>
        <c:crosses val="autoZero"/>
        <c:auto val="1"/>
        <c:lblAlgn val="ctr"/>
        <c:lblOffset val="100"/>
        <c:noMultiLvlLbl val="0"/>
      </c:catAx>
      <c:valAx>
        <c:axId val="521769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76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179128"/>
        <c:axId val="522175992"/>
      </c:barChart>
      <c:catAx>
        <c:axId val="52217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175992"/>
        <c:crosses val="autoZero"/>
        <c:auto val="1"/>
        <c:lblAlgn val="ctr"/>
        <c:lblOffset val="100"/>
        <c:noMultiLvlLbl val="0"/>
      </c:catAx>
      <c:valAx>
        <c:axId val="522175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179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772112"/>
        <c:axId val="521770152"/>
      </c:barChart>
      <c:catAx>
        <c:axId val="52177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770152"/>
        <c:crosses val="autoZero"/>
        <c:auto val="1"/>
        <c:lblAlgn val="ctr"/>
        <c:lblOffset val="100"/>
        <c:noMultiLvlLbl val="0"/>
      </c:catAx>
      <c:valAx>
        <c:axId val="521770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77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770544"/>
        <c:axId val="521770936"/>
      </c:barChart>
      <c:catAx>
        <c:axId val="52177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770936"/>
        <c:crosses val="autoZero"/>
        <c:auto val="1"/>
        <c:lblAlgn val="ctr"/>
        <c:lblOffset val="100"/>
        <c:noMultiLvlLbl val="0"/>
      </c:catAx>
      <c:valAx>
        <c:axId val="52177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77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</c:v>
                </c:pt>
                <c:pt idx="1">
                  <c:v>10.199999999999999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1766232"/>
        <c:axId val="521766624"/>
      </c:barChart>
      <c:catAx>
        <c:axId val="52176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766624"/>
        <c:crosses val="autoZero"/>
        <c:auto val="1"/>
        <c:lblAlgn val="ctr"/>
        <c:lblOffset val="100"/>
        <c:noMultiLvlLbl val="0"/>
      </c:catAx>
      <c:valAx>
        <c:axId val="52176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76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7.3901070000000004</c:v>
                </c:pt>
                <c:pt idx="1">
                  <c:v>9.3422649999999994</c:v>
                </c:pt>
                <c:pt idx="2">
                  <c:v>8.1436189999999993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22424"/>
        <c:axId val="526125168"/>
      </c:barChart>
      <c:catAx>
        <c:axId val="52612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25168"/>
        <c:crosses val="autoZero"/>
        <c:auto val="1"/>
        <c:lblAlgn val="ctr"/>
        <c:lblOffset val="100"/>
        <c:noMultiLvlLbl val="0"/>
      </c:catAx>
      <c:valAx>
        <c:axId val="52612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2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27520"/>
        <c:axId val="526124384"/>
      </c:barChart>
      <c:catAx>
        <c:axId val="52612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24384"/>
        <c:crosses val="autoZero"/>
        <c:auto val="1"/>
        <c:lblAlgn val="ctr"/>
        <c:lblOffset val="100"/>
        <c:noMultiLvlLbl val="0"/>
      </c:catAx>
      <c:valAx>
        <c:axId val="52612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2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</c:v>
                </c:pt>
                <c:pt idx="1">
                  <c:v>9.1999999999999993</c:v>
                </c:pt>
                <c:pt idx="2">
                  <c:v>18.899999999999999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120464"/>
        <c:axId val="526124776"/>
      </c:barChart>
      <c:catAx>
        <c:axId val="52612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24776"/>
        <c:crosses val="autoZero"/>
        <c:auto val="1"/>
        <c:lblAlgn val="ctr"/>
        <c:lblOffset val="100"/>
        <c:noMultiLvlLbl val="0"/>
      </c:catAx>
      <c:valAx>
        <c:axId val="52612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2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1248.2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23208"/>
        <c:axId val="526123600"/>
      </c:barChart>
      <c:catAx>
        <c:axId val="52612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23600"/>
        <c:crosses val="autoZero"/>
        <c:auto val="1"/>
        <c:lblAlgn val="ctr"/>
        <c:lblOffset val="100"/>
        <c:noMultiLvlLbl val="0"/>
      </c:catAx>
      <c:valAx>
        <c:axId val="526123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23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23992"/>
        <c:axId val="526125560"/>
      </c:barChart>
      <c:catAx>
        <c:axId val="52612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25560"/>
        <c:crosses val="autoZero"/>
        <c:auto val="1"/>
        <c:lblAlgn val="ctr"/>
        <c:lblOffset val="100"/>
        <c:noMultiLvlLbl val="0"/>
      </c:catAx>
      <c:valAx>
        <c:axId val="526125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2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269.89999999999998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126344"/>
        <c:axId val="526126736"/>
      </c:barChart>
      <c:catAx>
        <c:axId val="52612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126736"/>
        <c:crosses val="autoZero"/>
        <c:auto val="1"/>
        <c:lblAlgn val="ctr"/>
        <c:lblOffset val="100"/>
        <c:noMultiLvlLbl val="0"/>
      </c:catAx>
      <c:valAx>
        <c:axId val="52612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12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176776"/>
        <c:axId val="522181480"/>
      </c:barChart>
      <c:catAx>
        <c:axId val="52217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181480"/>
        <c:crosses val="autoZero"/>
        <c:auto val="1"/>
        <c:lblAlgn val="ctr"/>
        <c:lblOffset val="100"/>
        <c:noMultiLvlLbl val="0"/>
      </c:catAx>
      <c:valAx>
        <c:axId val="52218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176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2768.4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72024"/>
        <c:axId val="497378296"/>
      </c:barChart>
      <c:catAx>
        <c:axId val="49737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78296"/>
        <c:crosses val="autoZero"/>
        <c:auto val="1"/>
        <c:lblAlgn val="ctr"/>
        <c:lblOffset val="100"/>
        <c:noMultiLvlLbl val="0"/>
      </c:catAx>
      <c:valAx>
        <c:axId val="49737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7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9.1999999999999993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78688"/>
        <c:axId val="497376336"/>
      </c:barChart>
      <c:catAx>
        <c:axId val="49737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76336"/>
        <c:crosses val="autoZero"/>
        <c:auto val="1"/>
        <c:lblAlgn val="ctr"/>
        <c:lblOffset val="100"/>
        <c:noMultiLvlLbl val="0"/>
      </c:catAx>
      <c:valAx>
        <c:axId val="49737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7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7377120"/>
        <c:axId val="497371632"/>
      </c:barChart>
      <c:catAx>
        <c:axId val="49737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7371632"/>
        <c:crosses val="autoZero"/>
        <c:auto val="1"/>
        <c:lblAlgn val="ctr"/>
        <c:lblOffset val="100"/>
        <c:noMultiLvlLbl val="0"/>
      </c:catAx>
      <c:valAx>
        <c:axId val="49737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737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177168"/>
        <c:axId val="522174816"/>
      </c:barChart>
      <c:catAx>
        <c:axId val="52217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174816"/>
        <c:crosses val="autoZero"/>
        <c:auto val="1"/>
        <c:lblAlgn val="ctr"/>
        <c:lblOffset val="100"/>
        <c:noMultiLvlLbl val="0"/>
      </c:catAx>
      <c:valAx>
        <c:axId val="522174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17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178344"/>
        <c:axId val="501972120"/>
      </c:barChart>
      <c:catAx>
        <c:axId val="522178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72120"/>
        <c:crosses val="autoZero"/>
        <c:auto val="1"/>
        <c:lblAlgn val="ctr"/>
        <c:lblOffset val="100"/>
        <c:noMultiLvlLbl val="0"/>
      </c:catAx>
      <c:valAx>
        <c:axId val="50197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17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74864"/>
        <c:axId val="501975648"/>
      </c:barChart>
      <c:catAx>
        <c:axId val="50197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75648"/>
        <c:crosses val="autoZero"/>
        <c:auto val="1"/>
        <c:lblAlgn val="ctr"/>
        <c:lblOffset val="100"/>
        <c:noMultiLvlLbl val="0"/>
      </c:catAx>
      <c:valAx>
        <c:axId val="501975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7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68984"/>
        <c:axId val="501973296"/>
      </c:barChart>
      <c:catAx>
        <c:axId val="50196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73296"/>
        <c:crosses val="autoZero"/>
        <c:auto val="1"/>
        <c:lblAlgn val="ctr"/>
        <c:lblOffset val="100"/>
        <c:noMultiLvlLbl val="0"/>
      </c:catAx>
      <c:valAx>
        <c:axId val="50197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6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296.89999999999998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76432"/>
        <c:axId val="501972904"/>
      </c:barChart>
      <c:catAx>
        <c:axId val="50197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72904"/>
        <c:crosses val="autoZero"/>
        <c:auto val="1"/>
        <c:lblAlgn val="ctr"/>
        <c:lblOffset val="100"/>
        <c:noMultiLvlLbl val="0"/>
      </c:catAx>
      <c:valAx>
        <c:axId val="50197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7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1973688"/>
        <c:axId val="501970160"/>
      </c:barChart>
      <c:catAx>
        <c:axId val="50197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970160"/>
        <c:crosses val="autoZero"/>
        <c:auto val="1"/>
        <c:lblAlgn val="ctr"/>
        <c:lblOffset val="100"/>
        <c:noMultiLvlLbl val="0"/>
      </c:catAx>
      <c:valAx>
        <c:axId val="50197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197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정영순, ID : H1310100)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25일 13:04:08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1248.2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51.8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</v>
      </c>
      <c r="G8" s="59">
        <f>'DRIs DATA 입력'!G8</f>
        <v>9.1999999999999993</v>
      </c>
      <c r="H8" s="59">
        <f>'DRIs DATA 입력'!H8</f>
        <v>18.899999999999999</v>
      </c>
      <c r="I8" s="46"/>
      <c r="J8" s="59" t="s">
        <v>216</v>
      </c>
      <c r="K8" s="59">
        <f>'DRIs DATA 입력'!K8</f>
        <v>5.4</v>
      </c>
      <c r="L8" s="59">
        <f>'DRIs DATA 입력'!L8</f>
        <v>10.199999999999999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260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109.9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55.1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1.1000000000000001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1.5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296.89999999999998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269.89999999999998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793.2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2768.4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1794.9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38.9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70.2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9.1999999999999993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436.2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2.2000000000000002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67.2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0" sqref="J50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2140</v>
      </c>
      <c r="C6" s="68">
        <v>1248.2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60</v>
      </c>
      <c r="P6" s="68">
        <v>75</v>
      </c>
      <c r="Q6" s="68">
        <v>0</v>
      </c>
      <c r="R6" s="68">
        <v>0</v>
      </c>
      <c r="S6" s="68">
        <v>51.8</v>
      </c>
      <c r="U6" s="68" t="s">
        <v>214</v>
      </c>
      <c r="V6" s="68">
        <v>0</v>
      </c>
      <c r="W6" s="68">
        <v>5</v>
      </c>
      <c r="X6" s="68">
        <v>20</v>
      </c>
      <c r="Y6" s="68">
        <v>0</v>
      </c>
      <c r="Z6" s="68">
        <v>12.5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72</v>
      </c>
      <c r="G8" s="68">
        <v>9.1999999999999993</v>
      </c>
      <c r="H8" s="68">
        <v>18.899999999999999</v>
      </c>
      <c r="J8" s="68" t="s">
        <v>216</v>
      </c>
      <c r="K8" s="68">
        <v>5.4</v>
      </c>
      <c r="L8" s="68">
        <v>10.199999999999999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780</v>
      </c>
      <c r="C16" s="68">
        <v>1090</v>
      </c>
      <c r="D16" s="68">
        <v>0</v>
      </c>
      <c r="E16" s="68">
        <v>3000</v>
      </c>
      <c r="F16" s="68">
        <v>260</v>
      </c>
      <c r="H16" s="68" t="s">
        <v>3</v>
      </c>
      <c r="I16" s="68">
        <v>0</v>
      </c>
      <c r="J16" s="68">
        <v>0</v>
      </c>
      <c r="K16" s="68">
        <v>15</v>
      </c>
      <c r="L16" s="68">
        <v>540</v>
      </c>
      <c r="M16" s="68">
        <v>10.1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3.1</v>
      </c>
      <c r="V16" s="68" t="s">
        <v>5</v>
      </c>
      <c r="W16" s="68">
        <v>0</v>
      </c>
      <c r="X16" s="68">
        <v>0</v>
      </c>
      <c r="Y16" s="68">
        <v>65</v>
      </c>
      <c r="Z16" s="68">
        <v>0</v>
      </c>
      <c r="AA16" s="68">
        <v>109.9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110</v>
      </c>
      <c r="C26" s="68">
        <v>140</v>
      </c>
      <c r="D26" s="68">
        <v>0</v>
      </c>
      <c r="E26" s="68">
        <v>2000</v>
      </c>
      <c r="F26" s="68">
        <v>55.1</v>
      </c>
      <c r="H26" s="68" t="s">
        <v>9</v>
      </c>
      <c r="I26" s="68">
        <v>1.2</v>
      </c>
      <c r="J26" s="68">
        <v>1.5</v>
      </c>
      <c r="K26" s="68">
        <v>0</v>
      </c>
      <c r="L26" s="68">
        <v>0</v>
      </c>
      <c r="M26" s="68">
        <v>1.1000000000000001</v>
      </c>
      <c r="O26" s="68" t="s">
        <v>10</v>
      </c>
      <c r="P26" s="68">
        <v>1.4</v>
      </c>
      <c r="Q26" s="68">
        <v>1.7</v>
      </c>
      <c r="R26" s="68">
        <v>0</v>
      </c>
      <c r="S26" s="68">
        <v>0</v>
      </c>
      <c r="T26" s="68">
        <v>0.8</v>
      </c>
      <c r="V26" s="68" t="s">
        <v>11</v>
      </c>
      <c r="W26" s="68">
        <v>13</v>
      </c>
      <c r="X26" s="68">
        <v>17</v>
      </c>
      <c r="Y26" s="68">
        <v>0</v>
      </c>
      <c r="Z26" s="68">
        <v>35</v>
      </c>
      <c r="AA26" s="68">
        <v>10.9</v>
      </c>
      <c r="AC26" s="68" t="s">
        <v>12</v>
      </c>
      <c r="AD26" s="68">
        <v>1.9</v>
      </c>
      <c r="AE26" s="68">
        <v>2.2000000000000002</v>
      </c>
      <c r="AF26" s="68">
        <v>0</v>
      </c>
      <c r="AG26" s="68">
        <v>100</v>
      </c>
      <c r="AH26" s="68">
        <v>1.5</v>
      </c>
      <c r="AJ26" s="68" t="s">
        <v>233</v>
      </c>
      <c r="AK26" s="68">
        <v>450</v>
      </c>
      <c r="AL26" s="68">
        <v>550</v>
      </c>
      <c r="AM26" s="68">
        <v>0</v>
      </c>
      <c r="AN26" s="68">
        <v>1000</v>
      </c>
      <c r="AO26" s="68">
        <v>296.89999999999998</v>
      </c>
      <c r="AQ26" s="68" t="s">
        <v>13</v>
      </c>
      <c r="AR26" s="68">
        <v>2.2999999999999998</v>
      </c>
      <c r="AS26" s="68">
        <v>2.8</v>
      </c>
      <c r="AT26" s="68">
        <v>0</v>
      </c>
      <c r="AU26" s="68">
        <v>0</v>
      </c>
      <c r="AV26" s="68">
        <v>6.8</v>
      </c>
      <c r="AX26" s="68" t="s">
        <v>14</v>
      </c>
      <c r="AY26" s="68">
        <v>0</v>
      </c>
      <c r="AZ26" s="68">
        <v>2</v>
      </c>
      <c r="BA26" s="68">
        <v>5</v>
      </c>
      <c r="BB26" s="68">
        <v>0</v>
      </c>
      <c r="BC26" s="68">
        <v>1.3</v>
      </c>
      <c r="BE26" s="68" t="s">
        <v>15</v>
      </c>
      <c r="BF26" s="68">
        <v>0</v>
      </c>
      <c r="BG26" s="68">
        <v>5</v>
      </c>
      <c r="BH26" s="68">
        <v>30</v>
      </c>
      <c r="BI26" s="68">
        <v>0</v>
      </c>
      <c r="BJ26" s="68">
        <v>0.5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580</v>
      </c>
      <c r="C36" s="68">
        <v>800</v>
      </c>
      <c r="D36" s="68">
        <v>0</v>
      </c>
      <c r="E36" s="68">
        <v>2500</v>
      </c>
      <c r="F36" s="68">
        <v>269.89999999999998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793.2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2768.4</v>
      </c>
      <c r="V36" s="68" t="s">
        <v>20</v>
      </c>
      <c r="W36" s="68">
        <v>0</v>
      </c>
      <c r="X36" s="68">
        <v>0</v>
      </c>
      <c r="Y36" s="68">
        <v>3900</v>
      </c>
      <c r="Z36" s="68">
        <v>0</v>
      </c>
      <c r="AA36" s="68">
        <v>1794.9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38.9</v>
      </c>
      <c r="AJ36" s="68" t="s">
        <v>22</v>
      </c>
      <c r="AK36" s="68">
        <v>235</v>
      </c>
      <c r="AL36" s="68">
        <v>280</v>
      </c>
      <c r="AM36" s="68">
        <v>0</v>
      </c>
      <c r="AN36" s="68">
        <v>350</v>
      </c>
      <c r="AO36" s="68">
        <v>70.2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6</v>
      </c>
      <c r="C46" s="68">
        <v>8</v>
      </c>
      <c r="D46" s="68">
        <v>0</v>
      </c>
      <c r="E46" s="68">
        <v>45</v>
      </c>
      <c r="F46" s="68">
        <v>9.1999999999999993</v>
      </c>
      <c r="H46" s="68" t="s">
        <v>24</v>
      </c>
      <c r="I46" s="68">
        <v>10</v>
      </c>
      <c r="J46" s="68">
        <v>12</v>
      </c>
      <c r="K46" s="68">
        <v>0</v>
      </c>
      <c r="L46" s="68">
        <v>35</v>
      </c>
      <c r="M46" s="68">
        <v>8.5</v>
      </c>
      <c r="O46" s="68" t="s">
        <v>251</v>
      </c>
      <c r="P46" s="68">
        <v>970</v>
      </c>
      <c r="Q46" s="68">
        <v>800</v>
      </c>
      <c r="R46" s="68">
        <v>480</v>
      </c>
      <c r="S46" s="68">
        <v>10000</v>
      </c>
      <c r="T46" s="68">
        <v>436.2</v>
      </c>
      <c r="V46" s="68" t="s">
        <v>29</v>
      </c>
      <c r="W46" s="68">
        <v>0</v>
      </c>
      <c r="X46" s="68">
        <v>0</v>
      </c>
      <c r="Y46" s="68">
        <v>2.5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3.5</v>
      </c>
      <c r="AG46" s="68">
        <v>11</v>
      </c>
      <c r="AH46" s="68">
        <v>2.2000000000000002</v>
      </c>
      <c r="AJ46" s="68" t="s">
        <v>26</v>
      </c>
      <c r="AK46" s="68">
        <v>225</v>
      </c>
      <c r="AL46" s="68">
        <v>340</v>
      </c>
      <c r="AM46" s="68">
        <v>0</v>
      </c>
      <c r="AN46" s="68">
        <v>2400</v>
      </c>
      <c r="AO46" s="68">
        <v>155</v>
      </c>
      <c r="AQ46" s="68" t="s">
        <v>27</v>
      </c>
      <c r="AR46" s="68">
        <v>59</v>
      </c>
      <c r="AS46" s="68">
        <v>70</v>
      </c>
      <c r="AT46" s="68">
        <v>0</v>
      </c>
      <c r="AU46" s="68">
        <v>400</v>
      </c>
      <c r="AV46" s="68">
        <v>67.2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L6" sqref="L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63</v>
      </c>
      <c r="E2" s="61">
        <v>1248.2125000000001</v>
      </c>
      <c r="F2" s="61">
        <v>197.62555</v>
      </c>
      <c r="G2" s="61">
        <v>25.213562</v>
      </c>
      <c r="H2" s="61">
        <v>10.551708</v>
      </c>
      <c r="I2" s="61">
        <v>14.661854</v>
      </c>
      <c r="J2" s="61">
        <v>51.778275000000001</v>
      </c>
      <c r="K2" s="61">
        <v>22.016300000000001</v>
      </c>
      <c r="L2" s="61">
        <v>29.761976000000001</v>
      </c>
      <c r="M2" s="61">
        <v>12.496964</v>
      </c>
      <c r="N2" s="61">
        <v>1.5200883000000001</v>
      </c>
      <c r="O2" s="61">
        <v>6.6415715000000004</v>
      </c>
      <c r="P2" s="61">
        <v>466.40057000000002</v>
      </c>
      <c r="Q2" s="61">
        <v>12.990439</v>
      </c>
      <c r="R2" s="61">
        <v>260.00319999999999</v>
      </c>
      <c r="S2" s="61">
        <v>50.963790000000003</v>
      </c>
      <c r="T2" s="61">
        <v>2508.4720000000002</v>
      </c>
      <c r="U2" s="61">
        <v>3.0621018000000002</v>
      </c>
      <c r="V2" s="61">
        <v>10.132459000000001</v>
      </c>
      <c r="W2" s="61">
        <v>109.91204</v>
      </c>
      <c r="X2" s="61">
        <v>55.144280000000002</v>
      </c>
      <c r="Y2" s="61">
        <v>1.0936364999999999</v>
      </c>
      <c r="Z2" s="61">
        <v>0.78970459999999998</v>
      </c>
      <c r="AA2" s="61">
        <v>10.926779</v>
      </c>
      <c r="AB2" s="61">
        <v>1.4788110000000001</v>
      </c>
      <c r="AC2" s="61">
        <v>296.89062000000001</v>
      </c>
      <c r="AD2" s="61">
        <v>6.8450126999999998</v>
      </c>
      <c r="AE2" s="61">
        <v>1.2955414000000001</v>
      </c>
      <c r="AF2" s="61">
        <v>0.46760913999999998</v>
      </c>
      <c r="AG2" s="61">
        <v>269.85140000000001</v>
      </c>
      <c r="AH2" s="61">
        <v>147.35927000000001</v>
      </c>
      <c r="AI2" s="61">
        <v>122.49213399999999</v>
      </c>
      <c r="AJ2" s="61">
        <v>793.15219999999999</v>
      </c>
      <c r="AK2" s="61">
        <v>2768.3629999999998</v>
      </c>
      <c r="AL2" s="61">
        <v>38.892975</v>
      </c>
      <c r="AM2" s="61">
        <v>1794.8828000000001</v>
      </c>
      <c r="AN2" s="61">
        <v>70.178855999999996</v>
      </c>
      <c r="AO2" s="61">
        <v>9.2286719999999995</v>
      </c>
      <c r="AP2" s="61">
        <v>5.4277490000000004</v>
      </c>
      <c r="AQ2" s="61">
        <v>3.8009224000000001</v>
      </c>
      <c r="AR2" s="61">
        <v>8.4996039999999997</v>
      </c>
      <c r="AS2" s="61">
        <v>436.21352999999999</v>
      </c>
      <c r="AT2" s="61">
        <v>1.6723206000000001E-2</v>
      </c>
      <c r="AU2" s="61">
        <v>2.2296597999999999</v>
      </c>
      <c r="AV2" s="61">
        <v>154.95580000000001</v>
      </c>
      <c r="AW2" s="61">
        <v>67.203479999999999</v>
      </c>
      <c r="AX2" s="61">
        <v>7.6336786000000004E-2</v>
      </c>
      <c r="AY2" s="61">
        <v>0.95352610000000004</v>
      </c>
      <c r="AZ2" s="61">
        <v>174.75058000000001</v>
      </c>
      <c r="BA2" s="61">
        <v>24.880027999999999</v>
      </c>
      <c r="BB2" s="61">
        <v>7.3901070000000004</v>
      </c>
      <c r="BC2" s="61">
        <v>9.3422649999999994</v>
      </c>
      <c r="BD2" s="61">
        <v>8.1436189999999993</v>
      </c>
      <c r="BE2" s="61">
        <v>0.68488777000000001</v>
      </c>
      <c r="BF2" s="61">
        <v>2.3998270000000002</v>
      </c>
      <c r="BG2" s="61">
        <v>1.1518279999999999E-3</v>
      </c>
      <c r="BH2" s="61">
        <v>1.4515299999999999E-3</v>
      </c>
      <c r="BI2" s="61">
        <v>1.4495619999999999E-3</v>
      </c>
      <c r="BJ2" s="61">
        <v>1.8278691999999999E-2</v>
      </c>
      <c r="BK2" s="164">
        <v>8.8602200000000004E-5</v>
      </c>
      <c r="BL2" s="61">
        <v>8.1024624000000003E-2</v>
      </c>
      <c r="BM2" s="61">
        <v>1.5104504999999999</v>
      </c>
      <c r="BN2" s="61">
        <v>0.29358852000000002</v>
      </c>
      <c r="BO2" s="61">
        <v>20.906668</v>
      </c>
      <c r="BP2" s="61">
        <v>3.8512279999999999</v>
      </c>
      <c r="BQ2" s="61">
        <v>6.3537873999999999</v>
      </c>
      <c r="BR2" s="61">
        <v>24.540603999999998</v>
      </c>
      <c r="BS2" s="61">
        <v>13.320857</v>
      </c>
      <c r="BT2" s="61">
        <v>3.1380452999999999</v>
      </c>
      <c r="BU2" s="61">
        <v>1.2159336999999999E-2</v>
      </c>
      <c r="BV2" s="61">
        <v>5.7145300000000003E-2</v>
      </c>
      <c r="BW2" s="61">
        <v>0.24107257000000001</v>
      </c>
      <c r="BX2" s="61">
        <v>0.86696390000000001</v>
      </c>
      <c r="BY2" s="61">
        <v>9.0238585999999996E-2</v>
      </c>
      <c r="BZ2" s="61">
        <v>2.0154299999999999E-4</v>
      </c>
      <c r="CA2" s="61">
        <v>0.41729393999999997</v>
      </c>
      <c r="CB2" s="61">
        <v>3.3740439999999997E-2</v>
      </c>
      <c r="CC2" s="61">
        <v>0.26177465999999999</v>
      </c>
      <c r="CD2" s="61">
        <v>2.0883243</v>
      </c>
      <c r="CE2" s="61">
        <v>2.8697591000000001E-2</v>
      </c>
      <c r="CF2" s="61">
        <v>0.380494</v>
      </c>
      <c r="CG2" s="61">
        <v>0</v>
      </c>
      <c r="CH2" s="61">
        <v>5.9429806000000002E-2</v>
      </c>
      <c r="CI2" s="164">
        <v>9.7143199999999996E-8</v>
      </c>
      <c r="CJ2" s="61">
        <v>4.2237830000000001</v>
      </c>
      <c r="CK2" s="61">
        <v>7.8989539999999997E-3</v>
      </c>
      <c r="CL2" s="61">
        <v>0.2497994</v>
      </c>
      <c r="CM2" s="61">
        <v>1.5526025999999999</v>
      </c>
      <c r="CN2" s="61">
        <v>1819.7227</v>
      </c>
      <c r="CO2" s="61">
        <v>3055.0178000000001</v>
      </c>
      <c r="CP2" s="61">
        <v>1900.4602</v>
      </c>
      <c r="CQ2" s="61">
        <v>692.65710000000001</v>
      </c>
      <c r="CR2" s="61">
        <v>369.33652000000001</v>
      </c>
      <c r="CS2" s="61">
        <v>337.83071999999999</v>
      </c>
      <c r="CT2" s="61">
        <v>1726.8681999999999</v>
      </c>
      <c r="CU2" s="61">
        <v>1025.2836</v>
      </c>
      <c r="CV2" s="61">
        <v>1025.8136</v>
      </c>
      <c r="CW2" s="61">
        <v>1183.2885000000001</v>
      </c>
      <c r="CX2" s="61">
        <v>305.1377</v>
      </c>
      <c r="CY2" s="61">
        <v>2306.5556999999999</v>
      </c>
      <c r="CZ2" s="61">
        <v>1024.9739</v>
      </c>
      <c r="DA2" s="61">
        <v>2682.5077999999999</v>
      </c>
      <c r="DB2" s="61">
        <v>2611.3222999999998</v>
      </c>
      <c r="DC2" s="61">
        <v>3656.7725</v>
      </c>
      <c r="DD2" s="61">
        <v>5388.5429999999997</v>
      </c>
      <c r="DE2" s="61">
        <v>1321.165</v>
      </c>
      <c r="DF2" s="61">
        <v>2640.9841000000001</v>
      </c>
      <c r="DG2" s="61">
        <v>1301.4536000000001</v>
      </c>
      <c r="DH2" s="61">
        <v>126.253975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24.880027999999999</v>
      </c>
      <c r="B6">
        <f>BB2</f>
        <v>7.3901070000000004</v>
      </c>
      <c r="C6">
        <f>BC2</f>
        <v>9.3422649999999994</v>
      </c>
      <c r="D6">
        <f>BD2</f>
        <v>8.1436189999999993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8" sqref="F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20875</v>
      </c>
      <c r="C2" s="56">
        <f ca="1">YEAR(TODAY())-YEAR(B2)+IF(TODAY()&gt;=DATE(YEAR(TODAY()),MONTH(B2),DAY(B2)),0,-1)</f>
        <v>63</v>
      </c>
      <c r="E2" s="52">
        <v>148</v>
      </c>
      <c r="F2" s="53" t="s">
        <v>39</v>
      </c>
      <c r="G2" s="52">
        <v>55</v>
      </c>
      <c r="H2" s="51" t="s">
        <v>41</v>
      </c>
      <c r="I2" s="77">
        <f>ROUND(G3/E3^2,1)</f>
        <v>25.1</v>
      </c>
    </row>
    <row r="3" spans="1:9" x14ac:dyDescent="0.3">
      <c r="E3" s="51">
        <f>E2/100</f>
        <v>1.48</v>
      </c>
      <c r="F3" s="51" t="s">
        <v>40</v>
      </c>
      <c r="G3" s="51">
        <f>G2</f>
        <v>55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정영순, ID : H1310100)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25일 13:04:08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44082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63</v>
      </c>
      <c r="G12" s="99"/>
      <c r="H12" s="99"/>
      <c r="I12" s="99"/>
      <c r="K12" s="128">
        <f>'개인정보 및 신체계측 입력'!E2</f>
        <v>148</v>
      </c>
      <c r="L12" s="129"/>
      <c r="M12" s="122">
        <f>'개인정보 및 신체계측 입력'!G2</f>
        <v>55</v>
      </c>
      <c r="N12" s="123"/>
      <c r="O12" s="118" t="s">
        <v>271</v>
      </c>
      <c r="P12" s="112"/>
      <c r="Q12" s="95">
        <f>'개인정보 및 신체계측 입력'!I2</f>
        <v>25.1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정영순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72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9.1999999999999993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18.899999999999999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4" t="s">
        <v>191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6"/>
    </row>
    <row r="54" spans="1:20" ht="18" customHeight="1" thickBot="1" x14ac:dyDescent="0.35">
      <c r="B54" s="13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164</v>
      </c>
      <c r="D69" s="84"/>
      <c r="E69" s="84"/>
      <c r="F69" s="84"/>
      <c r="G69" s="84"/>
      <c r="H69" s="85" t="s">
        <v>170</v>
      </c>
      <c r="I69" s="85"/>
      <c r="J69" s="85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6">
        <f>ROUND('그룹 전체 사용자의 일일 입력'!D6/MAX('그룹 전체 사용자의 일일 입력'!$B$6,'그룹 전체 사용자의 일일 입력'!$C$6,'그룹 전체 사용자의 일일 입력'!$D$6),1)</f>
        <v>0.9</v>
      </c>
      <c r="P69" s="8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7" t="s">
        <v>165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51</v>
      </c>
      <c r="D72" s="84"/>
      <c r="E72" s="84"/>
      <c r="F72" s="84"/>
      <c r="G72" s="84"/>
      <c r="H72" s="38"/>
      <c r="I72" s="85" t="s">
        <v>52</v>
      </c>
      <c r="J72" s="85"/>
      <c r="K72" s="36">
        <f>ROUND('DRIs DATA'!L8,1)</f>
        <v>10.199999999999999</v>
      </c>
      <c r="L72" s="36" t="s">
        <v>53</v>
      </c>
      <c r="M72" s="36">
        <f>ROUND('DRIs DATA'!K8,1)</f>
        <v>5.4</v>
      </c>
      <c r="N72" s="88" t="s">
        <v>54</v>
      </c>
      <c r="O72" s="88"/>
      <c r="P72" s="88"/>
      <c r="Q72" s="88"/>
      <c r="R72" s="39"/>
      <c r="S72" s="35"/>
      <c r="T72" s="6"/>
    </row>
    <row r="73" spans="2:21" ht="18" customHeight="1" x14ac:dyDescent="0.3">
      <c r="B73" s="6"/>
      <c r="C73" s="110" t="s">
        <v>181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4" t="s">
        <v>192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6"/>
    </row>
    <row r="78" spans="2:21" ht="18" customHeight="1" thickBot="1" x14ac:dyDescent="0.35"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1" t="s">
        <v>168</v>
      </c>
      <c r="C80" s="101"/>
      <c r="D80" s="101"/>
      <c r="E80" s="101"/>
      <c r="F80" s="21"/>
      <c r="G80" s="21"/>
      <c r="H80" s="21"/>
      <c r="L80" s="101" t="s">
        <v>172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2" t="s">
        <v>268</v>
      </c>
      <c r="C93" s="103"/>
      <c r="D93" s="103"/>
      <c r="E93" s="103"/>
      <c r="F93" s="103"/>
      <c r="G93" s="103"/>
      <c r="H93" s="103"/>
      <c r="I93" s="103"/>
      <c r="J93" s="104"/>
      <c r="L93" s="102" t="s">
        <v>175</v>
      </c>
      <c r="M93" s="103"/>
      <c r="N93" s="103"/>
      <c r="O93" s="103"/>
      <c r="P93" s="103"/>
      <c r="Q93" s="103"/>
      <c r="R93" s="103"/>
      <c r="S93" s="103"/>
      <c r="T93" s="104"/>
    </row>
    <row r="94" spans="1:21" ht="18" customHeight="1" x14ac:dyDescent="0.3">
      <c r="B94" s="163" t="s">
        <v>171</v>
      </c>
      <c r="C94" s="161"/>
      <c r="D94" s="161"/>
      <c r="E94" s="161"/>
      <c r="F94" s="159">
        <f>ROUND('DRIs DATA'!F16/'DRIs DATA'!C16*100,2)</f>
        <v>34.67</v>
      </c>
      <c r="G94" s="159"/>
      <c r="H94" s="161" t="s">
        <v>167</v>
      </c>
      <c r="I94" s="161"/>
      <c r="J94" s="162"/>
      <c r="L94" s="163" t="s">
        <v>171</v>
      </c>
      <c r="M94" s="161"/>
      <c r="N94" s="161"/>
      <c r="O94" s="161"/>
      <c r="P94" s="161"/>
      <c r="Q94" s="23">
        <f>ROUND('DRIs DATA'!M16/'DRIs DATA'!K16*100,2)</f>
        <v>84.17</v>
      </c>
      <c r="R94" s="161" t="s">
        <v>167</v>
      </c>
      <c r="S94" s="161"/>
      <c r="T94" s="162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7" t="s">
        <v>180</v>
      </c>
      <c r="C96" s="148"/>
      <c r="D96" s="148"/>
      <c r="E96" s="148"/>
      <c r="F96" s="148"/>
      <c r="G96" s="148"/>
      <c r="H96" s="148"/>
      <c r="I96" s="148"/>
      <c r="J96" s="149"/>
      <c r="L96" s="153" t="s">
        <v>173</v>
      </c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</row>
    <row r="100" spans="2:21" ht="18" customHeight="1" x14ac:dyDescent="0.3">
      <c r="B100" s="147"/>
      <c r="C100" s="148"/>
      <c r="D100" s="148"/>
      <c r="E100" s="148"/>
      <c r="F100" s="148"/>
      <c r="G100" s="148"/>
      <c r="H100" s="148"/>
      <c r="I100" s="148"/>
      <c r="J100" s="149"/>
      <c r="L100" s="153"/>
      <c r="M100" s="154"/>
      <c r="N100" s="154"/>
      <c r="O100" s="154"/>
      <c r="P100" s="154"/>
      <c r="Q100" s="154"/>
      <c r="R100" s="154"/>
      <c r="S100" s="154"/>
      <c r="T100" s="155"/>
      <c r="U100" s="17"/>
    </row>
    <row r="101" spans="2:21" ht="18" customHeight="1" thickBot="1" x14ac:dyDescent="0.35">
      <c r="B101" s="150"/>
      <c r="C101" s="151"/>
      <c r="D101" s="151"/>
      <c r="E101" s="151"/>
      <c r="F101" s="151"/>
      <c r="G101" s="151"/>
      <c r="H101" s="151"/>
      <c r="I101" s="151"/>
      <c r="J101" s="152"/>
      <c r="L101" s="156"/>
      <c r="M101" s="157"/>
      <c r="N101" s="157"/>
      <c r="O101" s="157"/>
      <c r="P101" s="157"/>
      <c r="Q101" s="157"/>
      <c r="R101" s="157"/>
      <c r="S101" s="157"/>
      <c r="T101" s="15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4" t="s">
        <v>193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6"/>
    </row>
    <row r="105" spans="2:21" ht="18" customHeight="1" thickBot="1" x14ac:dyDescent="0.35">
      <c r="B105" s="13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1" t="s">
        <v>169</v>
      </c>
      <c r="C107" s="101"/>
      <c r="D107" s="101"/>
      <c r="E107" s="101"/>
      <c r="F107" s="6"/>
      <c r="G107" s="6"/>
      <c r="H107" s="6"/>
      <c r="I107" s="6"/>
      <c r="L107" s="101" t="s">
        <v>270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5" t="s">
        <v>264</v>
      </c>
      <c r="C120" s="116"/>
      <c r="D120" s="116"/>
      <c r="E120" s="116"/>
      <c r="F120" s="116"/>
      <c r="G120" s="116"/>
      <c r="H120" s="116"/>
      <c r="I120" s="116"/>
      <c r="J120" s="117"/>
      <c r="L120" s="115" t="s">
        <v>265</v>
      </c>
      <c r="M120" s="116"/>
      <c r="N120" s="116"/>
      <c r="O120" s="116"/>
      <c r="P120" s="116"/>
      <c r="Q120" s="116"/>
      <c r="R120" s="116"/>
      <c r="S120" s="116"/>
      <c r="T120" s="117"/>
    </row>
    <row r="121" spans="2:20" ht="18" customHeight="1" x14ac:dyDescent="0.3">
      <c r="B121" s="43" t="s">
        <v>171</v>
      </c>
      <c r="C121" s="16"/>
      <c r="D121" s="16"/>
      <c r="E121" s="15"/>
      <c r="F121" s="159">
        <f>ROUND('DRIs DATA'!F26/'DRIs DATA'!C26*100,2)</f>
        <v>55.1</v>
      </c>
      <c r="G121" s="159"/>
      <c r="H121" s="161" t="s">
        <v>166</v>
      </c>
      <c r="I121" s="161"/>
      <c r="J121" s="162"/>
      <c r="L121" s="42" t="s">
        <v>171</v>
      </c>
      <c r="M121" s="20"/>
      <c r="N121" s="20"/>
      <c r="O121" s="23"/>
      <c r="P121" s="6"/>
      <c r="Q121" s="58">
        <f>ROUND('DRIs DATA'!AH26/'DRIs DATA'!AE26*100,2)</f>
        <v>100</v>
      </c>
      <c r="R121" s="161" t="s">
        <v>166</v>
      </c>
      <c r="S121" s="161"/>
      <c r="T121" s="162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0" t="s">
        <v>174</v>
      </c>
      <c r="C123" s="141"/>
      <c r="D123" s="141"/>
      <c r="E123" s="141"/>
      <c r="F123" s="141"/>
      <c r="G123" s="141"/>
      <c r="H123" s="141"/>
      <c r="I123" s="141"/>
      <c r="J123" s="142"/>
      <c r="L123" s="140" t="s">
        <v>269</v>
      </c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8" customHeight="1" x14ac:dyDescent="0.3">
      <c r="B127" s="140"/>
      <c r="C127" s="141"/>
      <c r="D127" s="141"/>
      <c r="E127" s="141"/>
      <c r="F127" s="141"/>
      <c r="G127" s="141"/>
      <c r="H127" s="141"/>
      <c r="I127" s="141"/>
      <c r="J127" s="142"/>
      <c r="L127" s="140"/>
      <c r="M127" s="141"/>
      <c r="N127" s="141"/>
      <c r="O127" s="141"/>
      <c r="P127" s="141"/>
      <c r="Q127" s="141"/>
      <c r="R127" s="141"/>
      <c r="S127" s="141"/>
      <c r="T127" s="142"/>
    </row>
    <row r="128" spans="2:20" ht="17.25" thickBot="1" x14ac:dyDescent="0.35">
      <c r="B128" s="143"/>
      <c r="C128" s="144"/>
      <c r="D128" s="144"/>
      <c r="E128" s="144"/>
      <c r="F128" s="144"/>
      <c r="G128" s="144"/>
      <c r="H128" s="144"/>
      <c r="I128" s="144"/>
      <c r="J128" s="145"/>
      <c r="L128" s="143"/>
      <c r="M128" s="144"/>
      <c r="N128" s="144"/>
      <c r="O128" s="144"/>
      <c r="P128" s="144"/>
      <c r="Q128" s="144"/>
      <c r="R128" s="144"/>
      <c r="S128" s="144"/>
      <c r="T128" s="14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4" t="s">
        <v>262</v>
      </c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6"/>
      <c r="N130" s="57"/>
      <c r="O130" s="134" t="s">
        <v>263</v>
      </c>
      <c r="P130" s="135"/>
      <c r="Q130" s="135"/>
      <c r="R130" s="135"/>
      <c r="S130" s="135"/>
      <c r="T130" s="136"/>
    </row>
    <row r="131" spans="2:21" ht="18" customHeight="1" thickBot="1" x14ac:dyDescent="0.35">
      <c r="B131" s="137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9"/>
      <c r="N131" s="57"/>
      <c r="O131" s="137"/>
      <c r="P131" s="138"/>
      <c r="Q131" s="138"/>
      <c r="R131" s="138"/>
      <c r="S131" s="138"/>
      <c r="T131" s="13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4" t="s">
        <v>194</v>
      </c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6"/>
    </row>
    <row r="156" spans="2:21" ht="18" customHeight="1" thickBot="1" x14ac:dyDescent="0.35">
      <c r="B156" s="137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1" t="s">
        <v>177</v>
      </c>
      <c r="C158" s="101"/>
      <c r="D158" s="101"/>
      <c r="E158" s="6"/>
      <c r="F158" s="6"/>
      <c r="G158" s="6"/>
      <c r="H158" s="6"/>
      <c r="I158" s="6"/>
      <c r="L158" s="101" t="s">
        <v>178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5" t="s">
        <v>266</v>
      </c>
      <c r="C171" s="116"/>
      <c r="D171" s="116"/>
      <c r="E171" s="116"/>
      <c r="F171" s="116"/>
      <c r="G171" s="116"/>
      <c r="H171" s="116"/>
      <c r="I171" s="116"/>
      <c r="J171" s="117"/>
      <c r="L171" s="115" t="s">
        <v>176</v>
      </c>
      <c r="M171" s="116"/>
      <c r="N171" s="116"/>
      <c r="O171" s="116"/>
      <c r="P171" s="116"/>
      <c r="Q171" s="116"/>
      <c r="R171" s="116"/>
      <c r="S171" s="117"/>
    </row>
    <row r="172" spans="2:19" ht="18" customHeight="1" x14ac:dyDescent="0.3">
      <c r="B172" s="42" t="s">
        <v>171</v>
      </c>
      <c r="C172" s="20"/>
      <c r="D172" s="20"/>
      <c r="E172" s="6"/>
      <c r="F172" s="159">
        <f>ROUND('DRIs DATA'!F36/'DRIs DATA'!C36*100,2)</f>
        <v>33.74</v>
      </c>
      <c r="G172" s="15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184.56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0" t="s">
        <v>185</v>
      </c>
      <c r="C174" s="141"/>
      <c r="D174" s="141"/>
      <c r="E174" s="141"/>
      <c r="F174" s="141"/>
      <c r="G174" s="141"/>
      <c r="H174" s="141"/>
      <c r="I174" s="141"/>
      <c r="J174" s="142"/>
      <c r="L174" s="140" t="s">
        <v>187</v>
      </c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x14ac:dyDescent="0.3">
      <c r="B179" s="140"/>
      <c r="C179" s="141"/>
      <c r="D179" s="141"/>
      <c r="E179" s="141"/>
      <c r="F179" s="141"/>
      <c r="G179" s="141"/>
      <c r="H179" s="141"/>
      <c r="I179" s="141"/>
      <c r="J179" s="142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thickBot="1" x14ac:dyDescent="0.35">
      <c r="B180" s="143"/>
      <c r="C180" s="144"/>
      <c r="D180" s="144"/>
      <c r="E180" s="144"/>
      <c r="F180" s="144"/>
      <c r="G180" s="144"/>
      <c r="H180" s="144"/>
      <c r="I180" s="144"/>
      <c r="J180" s="145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0"/>
      <c r="M181" s="141"/>
      <c r="N181" s="141"/>
      <c r="O181" s="141"/>
      <c r="P181" s="141"/>
      <c r="Q181" s="141"/>
      <c r="R181" s="141"/>
      <c r="S181" s="142"/>
    </row>
    <row r="182" spans="2:19" ht="18" customHeight="1" thickBot="1" x14ac:dyDescent="0.35">
      <c r="L182" s="143"/>
      <c r="M182" s="144"/>
      <c r="N182" s="144"/>
      <c r="O182" s="144"/>
      <c r="P182" s="144"/>
      <c r="Q182" s="144"/>
      <c r="R182" s="144"/>
      <c r="S182" s="145"/>
    </row>
    <row r="183" spans="2:19" ht="18" customHeight="1" x14ac:dyDescent="0.3">
      <c r="B183" s="101" t="s">
        <v>179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5" t="s">
        <v>267</v>
      </c>
      <c r="C196" s="116"/>
      <c r="D196" s="116"/>
      <c r="E196" s="116"/>
      <c r="F196" s="116"/>
      <c r="G196" s="116"/>
      <c r="H196" s="116"/>
      <c r="I196" s="116"/>
      <c r="J196" s="117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9">
        <f>ROUND('DRIs DATA'!F46/'DRIs DATA'!C46*100,2)</f>
        <v>92</v>
      </c>
      <c r="G197" s="15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0" t="s">
        <v>186</v>
      </c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x14ac:dyDescent="0.3">
      <c r="B203" s="140"/>
      <c r="C203" s="141"/>
      <c r="D203" s="141"/>
      <c r="E203" s="141"/>
      <c r="F203" s="141"/>
      <c r="G203" s="141"/>
      <c r="H203" s="141"/>
      <c r="I203" s="141"/>
      <c r="J203" s="142"/>
      <c r="S203" s="6"/>
    </row>
    <row r="204" spans="2:20" ht="18" customHeight="1" thickBot="1" x14ac:dyDescent="0.35">
      <c r="B204" s="143"/>
      <c r="C204" s="144"/>
      <c r="D204" s="144"/>
      <c r="E204" s="144"/>
      <c r="F204" s="144"/>
      <c r="G204" s="144"/>
      <c r="H204" s="144"/>
      <c r="I204" s="144"/>
      <c r="J204" s="145"/>
      <c r="S204" s="6"/>
    </row>
    <row r="205" spans="2:20" ht="18" customHeight="1" thickBot="1" x14ac:dyDescent="0.35">
      <c r="K205" s="10"/>
    </row>
    <row r="206" spans="2:20" ht="18" customHeight="1" x14ac:dyDescent="0.3">
      <c r="B206" s="134" t="s">
        <v>195</v>
      </c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6"/>
    </row>
    <row r="207" spans="2:20" ht="18" customHeight="1" thickBot="1" x14ac:dyDescent="0.35">
      <c r="B207" s="137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0" t="s">
        <v>188</v>
      </c>
      <c r="C209" s="160"/>
      <c r="D209" s="160"/>
      <c r="E209" s="160"/>
      <c r="F209" s="160"/>
      <c r="G209" s="160"/>
      <c r="H209" s="160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6" t="s">
        <v>190</v>
      </c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2020-11-26T00:29:05Z</dcterms:modified>
</cp:coreProperties>
</file>