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3_구강_Oral\결과지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<sst xmlns="http://schemas.openxmlformats.org/spreadsheetml/2006/main" count="692" uniqueCount="283">
  <si>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</si>
  <si>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</si>
  <si>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</si>
  <si>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</si>
  <si>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</si>
  <si>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</si>
  <si>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</si>
  <si>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</si>
  <si>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</si>
  <si>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</si>
  <si>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</si>
  <si>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</si>
  <si>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</si>
  <si>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</si>
  <si>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</si>
  <si>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</si>
  <si>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</si>
  <si>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</si>
  <si>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</si>
  <si>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</si>
  <si>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</si>
  <si>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</si>
  <si>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</si>
  <si>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</si>
  <si>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</si>
  <si>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</si>
  <si>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</si>
  <si>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</si>
  <si>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</si>
  <si>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</si>
  <si>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</si>
  <si>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</si>
  <si>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</si>
  <si>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</si>
  <si>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</si>
  <si>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</si>
  <si>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</si>
  <si>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</si>
  <si>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</si>
  <si>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</si>
  <si>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</si>
  <si>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</si>
  <si>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</si>
  <si>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</si>
  <si>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</si>
  <si>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</si>
  <si>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</si>
  <si>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</si>
  <si>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</si>
  <si>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</si>
  <si>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</si>
  <si>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</si>
  <si>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</si>
  <si>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</si>
  <si>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</si>
  <si>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</si>
  <si>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</si>
  <si>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</si>
  <si>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</si>
  <si>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</si>
  <si>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</si>
  <si>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</si>
  <si>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</si>
  <si>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</si>
  <si>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</si>
  <si>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</si>
  <si>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</si>
  <si>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</si>
  <si>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</si>
  <si>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</si>
  <si>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</si>
  <si>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</si>
  <si>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</si>
  <si>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</si>
  <si>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</si>
  <si>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</si>
  <si>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</si>
  <si>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</si>
  <si>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</si>
  <si>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</si>
  <si>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</si>
  <si>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</si>
  <si>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</si>
  <si>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</si>
  <si>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</si>
  <si>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</si>
  <si>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</si>
  <si>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</si>
  <si>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</si>
  <si>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</si>
  <si>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</si>
  <si>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</si>
  <si>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</si>
  <si>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</si>
  <si>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</si>
  <si>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</si>
  <si>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</si>
  <si>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</si>
  <si>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</si>
  <si>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</si>
  <si>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</si>
  <si>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</si>
  <si>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</si>
  <si>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</si>
  <si>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</si>
  <si>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</si>
  <si>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</si>
  <si>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</si>
  <si>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</si>
  <si>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</si>
  <si>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</si>
  <si>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</si>
  <si>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</si>
  <si>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</si>
  <si>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</si>
  <si>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</si>
  <si>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</si>
  <si>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</si>
  <si>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</si>
  <si>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</si>
  <si>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</si>
  <si>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</si>
  <si>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</si>
  <si>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</si>
  <si>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</si>
  <si>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</si>
  <si>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</si>
  <si>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</si>
  <si>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</si>
  <si>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</si>
  <si>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</si>
  <si>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</si>
  <si>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</si>
  <si>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</si>
  <si>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</si>
  <si>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</si>
  <si>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</si>
  <si>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</si>
  <si>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</si>
  <si>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</si>
  <si>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</si>
  <si>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</si>
  <si>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</si>
  <si>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</si>
  <si>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</si>
  <si>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</si>
  <si>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</si>
  <si>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</si>
  <si>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</si>
  <si>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</si>
  <si>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</si>
  <si>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</si>
  <si>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</si>
  <si>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</si>
  <si>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</si>
  <si>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</si>
  <si>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</si>
  <si>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</si>
  <si>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</si>
  <si>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</si>
  <si>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</si>
  <si>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</si>
  <si>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</si>
  <si>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</si>
  <si>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</si>
  <si>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</si>
  <si>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</si>
  <si>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</si>
  <si>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</si>
  <si>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</si>
  <si>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</si>
  <si>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</si>
  <si>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</si>
  <si>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</si>
  <si>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</si>
  <si>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</si>
  <si>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</si>
  <si>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</si>
  <si>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</si>
  <si>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</si>
  <si>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</si>
  <si>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</si>
  <si>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</si>
  <si>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</si>
  <si>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</si>
  <si>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</si>
  <si>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</si>
  <si>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</si>
  <si>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</si>
  <si>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</si>
  <si>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</si>
  <si>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</si>
  <si>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</si>
  <si>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</si>
  <si>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</si>
  <si>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</si>
  <si>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</si>
  <si>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</si>
  <si>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</si>
  <si>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</si>
  <si>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</si>
  <si>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</si>
  <si>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</si>
  <si>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</si>
  <si>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</si>
  <si>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</si>
  <si>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</si>
  <si>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</si>
  <si>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</si>
  <si>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</si>
  <si>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</si>
  <si>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</si>
  <si>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</si>
  <si>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</si>
  <si>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</si>
  <si>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</si>
  <si>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</si>
  <si>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</si>
  <si>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</si>
  <si>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</si>
  <si>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</si>
  <si>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</si>
  <si>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</si>
  <si>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</si>
  <si>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</si>
  <si>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</si>
  <si>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</si>
  <si>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</si>
  <si>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</si>
  <si>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</si>
  <si>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</si>
  <si>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</si>
  <si>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</si>
  <si>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</si>
  <si>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</si>
  <si>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</si>
  <si>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</si>
  <si>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</si>
  <si>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</si>
  <si>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</si>
  <si>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</si>
  <si>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</si>
  <si>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</si>
  <si>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</si>
  <si>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</si>
  <si>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</si>
  <si>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</si>
  <si>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</si>
  <si>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</si>
  <si>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</si>
  <si>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</si>
  <si>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</si>
  <si>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</si>
  <si>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</si>
  <si>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</si>
  <si>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</si>
  <si>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</si>
  <si>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</si>
  <si>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</si>
  <si>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</si>
  <si>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</si>
  <si>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</si>
  <si>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</si>
  <si>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</si>
  <si>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</si>
  <si>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</si>
  <si>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</si>
  <si>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</si>
  <si>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</si>
  <si>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</si>
  <si>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</si>
  <si>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</si>
  <si>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</si>
  <si>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</si>
  <si>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</si>
  <si>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</si>
  <si>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M</t>
  </si>
  <si>
    <t>정보</t>
  </si>
  <si>
    <t>(설문지 : FFQ 95문항 설문지, 사용자 : 김승기, ID : H1310101)</t>
  </si>
  <si>
    <t>출력시각</t>
  </si>
  <si>
    <t>2020년 11월 25일 13:05:54</t>
  </si>
  <si>
    <t>H1310101</t>
  </si>
  <si>
    <t>김승기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</si>
</sst>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70.599999999999994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912728"/>
        <c:axId val="483916256"/>
      </c:barChart>
      <c:catAx>
        <c:axId val="483912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916256"/>
        <c:crosses val="autoZero"/>
        <c:auto val="1"/>
        <c:lblAlgn val="ctr"/>
        <c:lblOffset val="100"/>
        <c:noMultiLvlLbl val="0"/>
      </c:catAx>
      <c:valAx>
        <c:axId val="48391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912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38528"/>
        <c:axId val="514738920"/>
      </c:barChart>
      <c:catAx>
        <c:axId val="51473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38920"/>
        <c:crosses val="autoZero"/>
        <c:auto val="1"/>
        <c:lblAlgn val="ctr"/>
        <c:lblOffset val="100"/>
        <c:noMultiLvlLbl val="0"/>
      </c:catAx>
      <c:valAx>
        <c:axId val="514738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3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829736"/>
        <c:axId val="485827776"/>
      </c:barChart>
      <c:catAx>
        <c:axId val="485829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827776"/>
        <c:crosses val="autoZero"/>
        <c:auto val="1"/>
        <c:lblAlgn val="ctr"/>
        <c:lblOffset val="100"/>
        <c:noMultiLvlLbl val="0"/>
      </c:catAx>
      <c:valAx>
        <c:axId val="485827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82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1056.7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819544"/>
        <c:axId val="485825424"/>
      </c:barChart>
      <c:catAx>
        <c:axId val="48581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825424"/>
        <c:crosses val="autoZero"/>
        <c:auto val="1"/>
        <c:lblAlgn val="ctr"/>
        <c:lblOffset val="100"/>
        <c:noMultiLvlLbl val="0"/>
      </c:catAx>
      <c:valAx>
        <c:axId val="485825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81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2408.5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5834048"/>
        <c:axId val="485830912"/>
      </c:barChart>
      <c:catAx>
        <c:axId val="48583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5830912"/>
        <c:crosses val="autoZero"/>
        <c:auto val="1"/>
        <c:lblAlgn val="ctr"/>
        <c:lblOffset val="100"/>
        <c:noMultiLvlLbl val="0"/>
      </c:catAx>
      <c:valAx>
        <c:axId val="4858309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583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52.9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099816"/>
        <c:axId val="262099424"/>
      </c:barChart>
      <c:catAx>
        <c:axId val="262099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99424"/>
        <c:crosses val="autoZero"/>
        <c:auto val="1"/>
        <c:lblAlgn val="ctr"/>
        <c:lblOffset val="100"/>
        <c:noMultiLvlLbl val="0"/>
      </c:catAx>
      <c:valAx>
        <c:axId val="262099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099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1384"/>
        <c:axId val="262099032"/>
      </c:barChart>
      <c:catAx>
        <c:axId val="26210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099032"/>
        <c:crosses val="autoZero"/>
        <c:auto val="1"/>
        <c:lblAlgn val="ctr"/>
        <c:lblOffset val="100"/>
        <c:noMultiLvlLbl val="0"/>
      </c:catAx>
      <c:valAx>
        <c:axId val="262099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100600"/>
        <c:axId val="483914688"/>
      </c:barChart>
      <c:catAx>
        <c:axId val="262100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914688"/>
        <c:crosses val="autoZero"/>
        <c:auto val="1"/>
        <c:lblAlgn val="ctr"/>
        <c:lblOffset val="100"/>
        <c:noMultiLvlLbl val="0"/>
      </c:catAx>
      <c:valAx>
        <c:axId val="483914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10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527.6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89912"/>
        <c:axId val="264288736"/>
      </c:barChart>
      <c:catAx>
        <c:axId val="264289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88736"/>
        <c:crosses val="autoZero"/>
        <c:auto val="1"/>
        <c:lblAlgn val="ctr"/>
        <c:lblOffset val="100"/>
        <c:noMultiLvlLbl val="0"/>
      </c:catAx>
      <c:valAx>
        <c:axId val="264288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8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95008"/>
        <c:axId val="264295792"/>
      </c:barChart>
      <c:catAx>
        <c:axId val="264295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95792"/>
        <c:crosses val="autoZero"/>
        <c:auto val="1"/>
        <c:lblAlgn val="ctr"/>
        <c:lblOffset val="100"/>
        <c:noMultiLvlLbl val="0"/>
      </c:catAx>
      <c:valAx>
        <c:axId val="264295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9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93832"/>
        <c:axId val="264294616"/>
      </c:barChart>
      <c:catAx>
        <c:axId val="264293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94616"/>
        <c:crosses val="autoZero"/>
        <c:auto val="1"/>
        <c:lblAlgn val="ctr"/>
        <c:lblOffset val="100"/>
        <c:noMultiLvlLbl val="0"/>
      </c:catAx>
      <c:valAx>
        <c:axId val="264294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93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917432"/>
        <c:axId val="483916648"/>
      </c:barChart>
      <c:catAx>
        <c:axId val="483917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916648"/>
        <c:crosses val="autoZero"/>
        <c:auto val="1"/>
        <c:lblAlgn val="ctr"/>
        <c:lblOffset val="100"/>
        <c:noMultiLvlLbl val="0"/>
      </c:catAx>
      <c:valAx>
        <c:axId val="483916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91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89520"/>
        <c:axId val="264291872"/>
      </c:barChart>
      <c:catAx>
        <c:axId val="264289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91872"/>
        <c:crosses val="autoZero"/>
        <c:auto val="1"/>
        <c:lblAlgn val="ctr"/>
        <c:lblOffset val="100"/>
        <c:noMultiLvlLbl val="0"/>
      </c:catAx>
      <c:valAx>
        <c:axId val="264291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8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291088"/>
        <c:axId val="264291480"/>
      </c:barChart>
      <c:catAx>
        <c:axId val="264291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91480"/>
        <c:crosses val="autoZero"/>
        <c:auto val="1"/>
        <c:lblAlgn val="ctr"/>
        <c:lblOffset val="100"/>
        <c:noMultiLvlLbl val="0"/>
      </c:catAx>
      <c:valAx>
        <c:axId val="264291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91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3.7</c:v>
                </c:pt>
                <c:pt idx="1">
                  <c:v>30.3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4292656"/>
        <c:axId val="264288344"/>
      </c:barChart>
      <c:catAx>
        <c:axId val="264292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288344"/>
        <c:crosses val="autoZero"/>
        <c:auto val="1"/>
        <c:lblAlgn val="ctr"/>
        <c:lblOffset val="100"/>
        <c:noMultiLvlLbl val="0"/>
      </c:catAx>
      <c:valAx>
        <c:axId val="264288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292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12.226884</c:v>
                </c:pt>
                <c:pt idx="1">
                  <c:v>15.627533</c:v>
                </c:pt>
                <c:pt idx="2">
                  <c:v>20.421806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26328"/>
        <c:axId val="519825936"/>
      </c:barChart>
      <c:catAx>
        <c:axId val="519826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25936"/>
        <c:crosses val="autoZero"/>
        <c:auto val="1"/>
        <c:lblAlgn val="ctr"/>
        <c:lblOffset val="100"/>
        <c:noMultiLvlLbl val="0"/>
      </c:catAx>
      <c:valAx>
        <c:axId val="519825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2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30640"/>
        <c:axId val="519829856"/>
      </c:barChart>
      <c:catAx>
        <c:axId val="51983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29856"/>
        <c:crosses val="autoZero"/>
        <c:auto val="1"/>
        <c:lblAlgn val="ctr"/>
        <c:lblOffset val="100"/>
        <c:noMultiLvlLbl val="0"/>
      </c:catAx>
      <c:valAx>
        <c:axId val="519829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3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65.5</c:v>
                </c:pt>
                <c:pt idx="1">
                  <c:v>15.7</c:v>
                </c:pt>
                <c:pt idx="2">
                  <c:v>18.8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9824760"/>
        <c:axId val="519825544"/>
      </c:barChart>
      <c:catAx>
        <c:axId val="51982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25544"/>
        <c:crosses val="autoZero"/>
        <c:auto val="1"/>
        <c:lblAlgn val="ctr"/>
        <c:lblOffset val="100"/>
        <c:noMultiLvlLbl val="0"/>
      </c:catAx>
      <c:valAx>
        <c:axId val="519825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24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27504"/>
        <c:axId val="519823976"/>
      </c:barChart>
      <c:catAx>
        <c:axId val="51982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23976"/>
        <c:crosses val="autoZero"/>
        <c:auto val="1"/>
        <c:lblAlgn val="ctr"/>
        <c:lblOffset val="100"/>
        <c:noMultiLvlLbl val="0"/>
      </c:catAx>
      <c:valAx>
        <c:axId val="51982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2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28288"/>
        <c:axId val="519823192"/>
      </c:barChart>
      <c:catAx>
        <c:axId val="51982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23192"/>
        <c:crosses val="autoZero"/>
        <c:auto val="1"/>
        <c:lblAlgn val="ctr"/>
        <c:lblOffset val="100"/>
        <c:noMultiLvlLbl val="0"/>
      </c:catAx>
      <c:valAx>
        <c:axId val="519823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2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365.6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25152"/>
        <c:axId val="519828680"/>
      </c:barChart>
      <c:catAx>
        <c:axId val="51982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28680"/>
        <c:crosses val="autoZero"/>
        <c:auto val="1"/>
        <c:lblAlgn val="ctr"/>
        <c:lblOffset val="100"/>
        <c:noMultiLvlLbl val="0"/>
      </c:catAx>
      <c:valAx>
        <c:axId val="519828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25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917040"/>
        <c:axId val="483919392"/>
      </c:barChart>
      <c:catAx>
        <c:axId val="48391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919392"/>
        <c:crosses val="autoZero"/>
        <c:auto val="1"/>
        <c:lblAlgn val="ctr"/>
        <c:lblOffset val="100"/>
        <c:noMultiLvlLbl val="0"/>
      </c:catAx>
      <c:valAx>
        <c:axId val="48391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91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4478.2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829464"/>
        <c:axId val="519830248"/>
      </c:barChart>
      <c:catAx>
        <c:axId val="51982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830248"/>
        <c:crosses val="autoZero"/>
        <c:auto val="1"/>
        <c:lblAlgn val="ctr"/>
        <c:lblOffset val="100"/>
        <c:noMultiLvlLbl val="0"/>
      </c:catAx>
      <c:valAx>
        <c:axId val="51983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82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578448"/>
        <c:axId val="481582368"/>
      </c:barChart>
      <c:catAx>
        <c:axId val="48157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582368"/>
        <c:crosses val="autoZero"/>
        <c:auto val="1"/>
        <c:lblAlgn val="ctr"/>
        <c:lblOffset val="100"/>
        <c:noMultiLvlLbl val="0"/>
      </c:catAx>
      <c:valAx>
        <c:axId val="481582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57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1575704"/>
        <c:axId val="481579232"/>
      </c:barChart>
      <c:catAx>
        <c:axId val="481575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1579232"/>
        <c:crosses val="autoZero"/>
        <c:auto val="1"/>
        <c:lblAlgn val="ctr"/>
        <c:lblOffset val="100"/>
        <c:noMultiLvlLbl val="0"/>
      </c:catAx>
      <c:valAx>
        <c:axId val="48157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1575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144.9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917824"/>
        <c:axId val="483918608"/>
      </c:barChart>
      <c:catAx>
        <c:axId val="48391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918608"/>
        <c:crosses val="autoZero"/>
        <c:auto val="1"/>
        <c:lblAlgn val="ctr"/>
        <c:lblOffset val="100"/>
        <c:noMultiLvlLbl val="0"/>
      </c:catAx>
      <c:valAx>
        <c:axId val="483918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917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1.1000000000000001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83913512"/>
        <c:axId val="483913904"/>
      </c:barChart>
      <c:catAx>
        <c:axId val="48391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83913904"/>
        <c:crosses val="autoZero"/>
        <c:auto val="1"/>
        <c:lblAlgn val="ctr"/>
        <c:lblOffset val="100"/>
        <c:noMultiLvlLbl val="0"/>
      </c:catAx>
      <c:valAx>
        <c:axId val="483913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83913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42840"/>
        <c:axId val="514737744"/>
      </c:barChart>
      <c:catAx>
        <c:axId val="514742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37744"/>
        <c:crosses val="autoZero"/>
        <c:auto val="1"/>
        <c:lblAlgn val="ctr"/>
        <c:lblOffset val="100"/>
        <c:noMultiLvlLbl val="0"/>
      </c:catAx>
      <c:valAx>
        <c:axId val="514737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42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42448"/>
        <c:axId val="514743232"/>
      </c:barChart>
      <c:catAx>
        <c:axId val="51474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43232"/>
        <c:crosses val="autoZero"/>
        <c:auto val="1"/>
        <c:lblAlgn val="ctr"/>
        <c:lblOffset val="100"/>
        <c:noMultiLvlLbl val="0"/>
      </c:catAx>
      <c:valAx>
        <c:axId val="51474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4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330.2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39312"/>
        <c:axId val="514740880"/>
      </c:barChart>
      <c:catAx>
        <c:axId val="514739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40880"/>
        <c:crosses val="autoZero"/>
        <c:auto val="1"/>
        <c:lblAlgn val="ctr"/>
        <c:lblOffset val="100"/>
        <c:noMultiLvlLbl val="0"/>
      </c:catAx>
      <c:valAx>
        <c:axId val="51474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39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4736960"/>
        <c:axId val="514737352"/>
      </c:barChart>
      <c:catAx>
        <c:axId val="51473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737352"/>
        <c:crosses val="autoZero"/>
        <c:auto val="1"/>
        <c:lblAlgn val="ctr"/>
        <c:lblOffset val="100"/>
        <c:noMultiLvlLbl val="0"/>
      </c:catAx>
      <c:valAx>
        <c:axId val="51473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473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김승기, ID : H1310101)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11월 25일 13:05:54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1822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70.599999999999994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65.5</v>
      </c>
      <c r="G8" s="59">
        <f>'DRIs DATA 입력'!G8</f>
        <v>15.7</v>
      </c>
      <c r="H8" s="59">
        <f>'DRIs DATA 입력'!H8</f>
        <v>18.8</v>
      </c>
      <c r="I8" s="46"/>
      <c r="J8" s="59" t="s">
        <v>216</v>
      </c>
      <c r="K8" s="59">
        <f>'DRIs DATA 입력'!K8</f>
        <v>3.7</v>
      </c>
      <c r="L8" s="59">
        <f>'DRIs DATA 입력'!L8</f>
        <v>30.3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276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144.9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56.3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1.1000000000000001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330.2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365.6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1056.7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4478.2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2408.5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52.9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92.7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527.6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101.5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67.5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5" sqref="I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277</v>
      </c>
      <c r="B1" s="61" t="s">
        <v>278</v>
      </c>
      <c r="G1" s="62" t="s">
        <v>279</v>
      </c>
      <c r="H1" s="61" t="s">
        <v>280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2200</v>
      </c>
      <c r="C6" s="68">
        <v>1822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70.599999999999994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15.2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65.5</v>
      </c>
      <c r="G8" s="68">
        <v>15.7</v>
      </c>
      <c r="H8" s="68">
        <v>18.8</v>
      </c>
      <c r="J8" s="68" t="s">
        <v>216</v>
      </c>
      <c r="K8" s="68">
        <v>3.7</v>
      </c>
      <c r="L8" s="68">
        <v>30.3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276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25.5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1.9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144.9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56.3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1.8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1.1000000000000001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12.6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1.9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330.2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5.5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2.1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0.6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365.6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1056.7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4478.2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2408.5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52.9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92.7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12.7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10.4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527.6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1.9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101.5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67.5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M15" sqref="M15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281</v>
      </c>
      <c r="B2" s="61" t="s">
        <v>282</v>
      </c>
      <c r="C2" s="61" t="s">
        <v>276</v>
      </c>
      <c r="D2" s="61">
        <v>54</v>
      </c>
      <c r="E2" s="61">
        <v>1822.0153</v>
      </c>
      <c r="F2" s="61">
        <v>245.99306999999999</v>
      </c>
      <c r="G2" s="61">
        <v>59.153309999999998</v>
      </c>
      <c r="H2" s="61">
        <v>35.458030000000001</v>
      </c>
      <c r="I2" s="61">
        <v>23.695277999999998</v>
      </c>
      <c r="J2" s="61">
        <v>70.635445000000004</v>
      </c>
      <c r="K2" s="61">
        <v>35.610348000000002</v>
      </c>
      <c r="L2" s="61">
        <v>35.025097000000002</v>
      </c>
      <c r="M2" s="61">
        <v>15.151538</v>
      </c>
      <c r="N2" s="61">
        <v>2.2845898</v>
      </c>
      <c r="O2" s="61">
        <v>8.2604729999999993</v>
      </c>
      <c r="P2" s="61">
        <v>628.20519999999999</v>
      </c>
      <c r="Q2" s="61">
        <v>20.247091000000001</v>
      </c>
      <c r="R2" s="61">
        <v>276.02343999999999</v>
      </c>
      <c r="S2" s="61">
        <v>90.161360000000002</v>
      </c>
      <c r="T2" s="61">
        <v>2230.3445000000002</v>
      </c>
      <c r="U2" s="61">
        <v>1.8702888</v>
      </c>
      <c r="V2" s="61">
        <v>25.461130000000001</v>
      </c>
      <c r="W2" s="61">
        <v>144.85825</v>
      </c>
      <c r="X2" s="61">
        <v>56.260890000000003</v>
      </c>
      <c r="Y2" s="61">
        <v>1.7781012</v>
      </c>
      <c r="Z2" s="61">
        <v>1.1128887999999999</v>
      </c>
      <c r="AA2" s="61">
        <v>12.579336</v>
      </c>
      <c r="AB2" s="61">
        <v>1.9214711</v>
      </c>
      <c r="AC2" s="61">
        <v>330.18439999999998</v>
      </c>
      <c r="AD2" s="61">
        <v>5.5491767000000003</v>
      </c>
      <c r="AE2" s="61">
        <v>2.1123642999999999</v>
      </c>
      <c r="AF2" s="61">
        <v>0.62592727000000004</v>
      </c>
      <c r="AG2" s="61">
        <v>365.58846999999997</v>
      </c>
      <c r="AH2" s="61">
        <v>210.01403999999999</v>
      </c>
      <c r="AI2" s="61">
        <v>155.57442</v>
      </c>
      <c r="AJ2" s="61">
        <v>1056.6853000000001</v>
      </c>
      <c r="AK2" s="61">
        <v>4478.2094999999999</v>
      </c>
      <c r="AL2" s="61">
        <v>52.911619999999999</v>
      </c>
      <c r="AM2" s="61">
        <v>2408.4553000000001</v>
      </c>
      <c r="AN2" s="61">
        <v>92.705150000000003</v>
      </c>
      <c r="AO2" s="61">
        <v>12.7107525</v>
      </c>
      <c r="AP2" s="61">
        <v>8.4573260000000001</v>
      </c>
      <c r="AQ2" s="61">
        <v>4.2534260000000002</v>
      </c>
      <c r="AR2" s="61">
        <v>10.386061</v>
      </c>
      <c r="AS2" s="61">
        <v>527.61803999999995</v>
      </c>
      <c r="AT2" s="61">
        <v>1.7254987999999999E-2</v>
      </c>
      <c r="AU2" s="61">
        <v>1.8866457000000001</v>
      </c>
      <c r="AV2" s="61">
        <v>101.5384</v>
      </c>
      <c r="AW2" s="61">
        <v>67.454269999999994</v>
      </c>
      <c r="AX2" s="61">
        <v>5.7258040000000003E-2</v>
      </c>
      <c r="AY2" s="61">
        <v>1.847504</v>
      </c>
      <c r="AZ2" s="61">
        <v>291.97064</v>
      </c>
      <c r="BA2" s="61">
        <v>48.287289999999999</v>
      </c>
      <c r="BB2" s="61">
        <v>12.226884</v>
      </c>
      <c r="BC2" s="61">
        <v>15.627533</v>
      </c>
      <c r="BD2" s="61">
        <v>20.421806</v>
      </c>
      <c r="BE2" s="61">
        <v>0.74677305999999999</v>
      </c>
      <c r="BF2" s="61">
        <v>4.6250076</v>
      </c>
      <c r="BG2" s="61">
        <v>4.5795599999999998E-4</v>
      </c>
      <c r="BH2" s="61">
        <v>2.2502759999999998E-3</v>
      </c>
      <c r="BI2" s="61">
        <v>6.3189199999999996E-3</v>
      </c>
      <c r="BJ2" s="61">
        <v>6.7653660000000004E-2</v>
      </c>
      <c r="BK2" s="164">
        <v>3.5227400000000001E-5</v>
      </c>
      <c r="BL2" s="61">
        <v>0.36265873999999998</v>
      </c>
      <c r="BM2" s="61">
        <v>1.8584993999999999</v>
      </c>
      <c r="BN2" s="61">
        <v>1.1909734000000001</v>
      </c>
      <c r="BO2" s="61">
        <v>42.271830000000001</v>
      </c>
      <c r="BP2" s="61">
        <v>3.5689427999999999</v>
      </c>
      <c r="BQ2" s="61">
        <v>9.8908570000000005</v>
      </c>
      <c r="BR2" s="61">
        <v>47.106140000000003</v>
      </c>
      <c r="BS2" s="61">
        <v>60.457165000000003</v>
      </c>
      <c r="BT2" s="61">
        <v>5.4040619999999997</v>
      </c>
      <c r="BU2" s="61">
        <v>0.13296361000000001</v>
      </c>
      <c r="BV2" s="61">
        <v>2.1513006000000001E-2</v>
      </c>
      <c r="BW2" s="61">
        <v>0.35778573000000002</v>
      </c>
      <c r="BX2" s="61">
        <v>0.85830015000000004</v>
      </c>
      <c r="BY2" s="61">
        <v>0.12092168</v>
      </c>
      <c r="BZ2" s="61">
        <v>3.0174020000000002E-3</v>
      </c>
      <c r="CA2" s="61">
        <v>0.59126310000000004</v>
      </c>
      <c r="CB2" s="61">
        <v>1.3328036E-2</v>
      </c>
      <c r="CC2" s="61">
        <v>0.14042424000000001</v>
      </c>
      <c r="CD2" s="61">
        <v>0.97726489999999999</v>
      </c>
      <c r="CE2" s="61">
        <v>0.12674035</v>
      </c>
      <c r="CF2" s="61">
        <v>0.101674415</v>
      </c>
      <c r="CG2" s="61">
        <v>1.5E-5</v>
      </c>
      <c r="CH2" s="61">
        <v>2.2168066E-2</v>
      </c>
      <c r="CI2" s="61">
        <v>2.5329929999999999E-3</v>
      </c>
      <c r="CJ2" s="61">
        <v>2.0319083</v>
      </c>
      <c r="CK2" s="61">
        <v>3.9283270000000002E-2</v>
      </c>
      <c r="CL2" s="61">
        <v>1.2254677</v>
      </c>
      <c r="CM2" s="61">
        <v>1.4040052000000001</v>
      </c>
      <c r="CN2" s="61">
        <v>2079.3305999999998</v>
      </c>
      <c r="CO2" s="61">
        <v>3626.9029999999998</v>
      </c>
      <c r="CP2" s="61">
        <v>2384.7359999999999</v>
      </c>
      <c r="CQ2" s="61">
        <v>850.07280000000003</v>
      </c>
      <c r="CR2" s="61">
        <v>490.55822999999998</v>
      </c>
      <c r="CS2" s="61">
        <v>351.72134</v>
      </c>
      <c r="CT2" s="61">
        <v>2243.2973999999999</v>
      </c>
      <c r="CU2" s="61">
        <v>1466.8883000000001</v>
      </c>
      <c r="CV2" s="61">
        <v>980.00779999999997</v>
      </c>
      <c r="CW2" s="61">
        <v>1569.7369000000001</v>
      </c>
      <c r="CX2" s="61">
        <v>430.7081</v>
      </c>
      <c r="CY2" s="61">
        <v>2471.8145</v>
      </c>
      <c r="CZ2" s="61">
        <v>1250.9083000000001</v>
      </c>
      <c r="DA2" s="61">
        <v>3087.8371999999999</v>
      </c>
      <c r="DB2" s="61">
        <v>2574.9573</v>
      </c>
      <c r="DC2" s="61">
        <v>4870.9380000000001</v>
      </c>
      <c r="DD2" s="61">
        <v>9696.4560000000001</v>
      </c>
      <c r="DE2" s="61">
        <v>1721.9594</v>
      </c>
      <c r="DF2" s="61">
        <v>3649.7734</v>
      </c>
      <c r="DG2" s="61">
        <v>2025.8435999999999</v>
      </c>
      <c r="DH2" s="61">
        <v>66.825249999999997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48.287289999999999</v>
      </c>
      <c r="B6">
        <f>BB2</f>
        <v>12.226884</v>
      </c>
      <c r="C6">
        <f>BC2</f>
        <v>15.627533</v>
      </c>
      <c r="D6">
        <f>BD2</f>
        <v>20.421806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11" sqref="G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24357</v>
      </c>
      <c r="C2" s="56">
        <f ca="1">YEAR(TODAY())-YEAR(B2)+IF(TODAY()&gt;=DATE(YEAR(TODAY()),MONTH(B2),DAY(B2)),0,-1)</f>
        <v>54</v>
      </c>
      <c r="E2" s="52">
        <v>161.9</v>
      </c>
      <c r="F2" s="53" t="s">
        <v>39</v>
      </c>
      <c r="G2" s="52">
        <v>70.099999999999994</v>
      </c>
      <c r="H2" s="51" t="s">
        <v>41</v>
      </c>
      <c r="I2" s="77">
        <f>ROUND(G3/E3^2,1)</f>
        <v>26.7</v>
      </c>
    </row>
    <row r="3" spans="1:9" x14ac:dyDescent="0.3">
      <c r="E3" s="51">
        <f>E2/100</f>
        <v>1.619</v>
      </c>
      <c r="F3" s="51" t="s">
        <v>40</v>
      </c>
      <c r="G3" s="51">
        <f>G2</f>
        <v>70.099999999999994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44082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sqref="A1:N1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김승기, ID : H1310101)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11월 25일 13:05:54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J13" sqref="J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44082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54</v>
      </c>
      <c r="G12" s="99"/>
      <c r="H12" s="99"/>
      <c r="I12" s="99"/>
      <c r="K12" s="128">
        <f>'개인정보 및 신체계측 입력'!E2</f>
        <v>161.9</v>
      </c>
      <c r="L12" s="129"/>
      <c r="M12" s="122">
        <f>'개인정보 및 신체계측 입력'!G2</f>
        <v>70.099999999999994</v>
      </c>
      <c r="N12" s="123"/>
      <c r="O12" s="118" t="s">
        <v>271</v>
      </c>
      <c r="P12" s="112"/>
      <c r="Q12" s="95">
        <f>'개인정보 및 신체계측 입력'!I2</f>
        <v>26.7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김승기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65.5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15.7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18.8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4" t="s">
        <v>191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6"/>
    </row>
    <row r="54" spans="1:20" ht="18" customHeight="1" thickBot="1" x14ac:dyDescent="0.35">
      <c r="B54" s="137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9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164</v>
      </c>
      <c r="D69" s="84"/>
      <c r="E69" s="84"/>
      <c r="F69" s="84"/>
      <c r="G69" s="84"/>
      <c r="H69" s="85" t="s">
        <v>170</v>
      </c>
      <c r="I69" s="85"/>
      <c r="J69" s="85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6">
        <f>ROUND('그룹 전체 사용자의 일일 입력'!D6/MAX('그룹 전체 사용자의 일일 입력'!$B$6,'그룹 전체 사용자의 일일 입력'!$C$6,'그룹 전체 사용자의 일일 입력'!$D$6),1)</f>
        <v>1</v>
      </c>
      <c r="P69" s="8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7" t="s">
        <v>165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51</v>
      </c>
      <c r="D72" s="84"/>
      <c r="E72" s="84"/>
      <c r="F72" s="84"/>
      <c r="G72" s="84"/>
      <c r="H72" s="38"/>
      <c r="I72" s="85" t="s">
        <v>52</v>
      </c>
      <c r="J72" s="85"/>
      <c r="K72" s="36">
        <f>ROUND('DRIs DATA'!L8,1)</f>
        <v>30.3</v>
      </c>
      <c r="L72" s="36" t="s">
        <v>53</v>
      </c>
      <c r="M72" s="36">
        <f>ROUND('DRIs DATA'!K8,1)</f>
        <v>3.7</v>
      </c>
      <c r="N72" s="88" t="s">
        <v>54</v>
      </c>
      <c r="O72" s="88"/>
      <c r="P72" s="88"/>
      <c r="Q72" s="88"/>
      <c r="R72" s="39"/>
      <c r="S72" s="35"/>
      <c r="T72" s="6"/>
    </row>
    <row r="73" spans="2:21" ht="18" customHeight="1" x14ac:dyDescent="0.3">
      <c r="B73" s="6"/>
      <c r="C73" s="110" t="s">
        <v>181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4" t="s">
        <v>192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6"/>
    </row>
    <row r="78" spans="2:21" ht="18" customHeight="1" thickBot="1" x14ac:dyDescent="0.35">
      <c r="B78" s="137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9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1" t="s">
        <v>168</v>
      </c>
      <c r="C80" s="101"/>
      <c r="D80" s="101"/>
      <c r="E80" s="101"/>
      <c r="F80" s="21"/>
      <c r="G80" s="21"/>
      <c r="H80" s="21"/>
      <c r="L80" s="101" t="s">
        <v>172</v>
      </c>
      <c r="M80" s="101"/>
      <c r="N80" s="101"/>
      <c r="O80" s="101"/>
      <c r="P80" s="10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2" t="s">
        <v>268</v>
      </c>
      <c r="C93" s="103"/>
      <c r="D93" s="103"/>
      <c r="E93" s="103"/>
      <c r="F93" s="103"/>
      <c r="G93" s="103"/>
      <c r="H93" s="103"/>
      <c r="I93" s="103"/>
      <c r="J93" s="104"/>
      <c r="L93" s="102" t="s">
        <v>175</v>
      </c>
      <c r="M93" s="103"/>
      <c r="N93" s="103"/>
      <c r="O93" s="103"/>
      <c r="P93" s="103"/>
      <c r="Q93" s="103"/>
      <c r="R93" s="103"/>
      <c r="S93" s="103"/>
      <c r="T93" s="104"/>
    </row>
    <row r="94" spans="1:21" ht="18" customHeight="1" x14ac:dyDescent="0.3">
      <c r="B94" s="163" t="s">
        <v>171</v>
      </c>
      <c r="C94" s="161"/>
      <c r="D94" s="161"/>
      <c r="E94" s="161"/>
      <c r="F94" s="159">
        <f>ROUND('DRIs DATA'!F16/'DRIs DATA'!C16*100,2)</f>
        <v>36.799999999999997</v>
      </c>
      <c r="G94" s="159"/>
      <c r="H94" s="161" t="s">
        <v>167</v>
      </c>
      <c r="I94" s="161"/>
      <c r="J94" s="162"/>
      <c r="L94" s="163" t="s">
        <v>171</v>
      </c>
      <c r="M94" s="161"/>
      <c r="N94" s="161"/>
      <c r="O94" s="161"/>
      <c r="P94" s="161"/>
      <c r="Q94" s="23">
        <f>ROUND('DRIs DATA'!M16/'DRIs DATA'!K16*100,2)</f>
        <v>212.5</v>
      </c>
      <c r="R94" s="161" t="s">
        <v>167</v>
      </c>
      <c r="S94" s="161"/>
      <c r="T94" s="162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7" t="s">
        <v>180</v>
      </c>
      <c r="C96" s="148"/>
      <c r="D96" s="148"/>
      <c r="E96" s="148"/>
      <c r="F96" s="148"/>
      <c r="G96" s="148"/>
      <c r="H96" s="148"/>
      <c r="I96" s="148"/>
      <c r="J96" s="149"/>
      <c r="L96" s="153" t="s">
        <v>173</v>
      </c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</row>
    <row r="100" spans="2:21" ht="18" customHeight="1" x14ac:dyDescent="0.3">
      <c r="B100" s="147"/>
      <c r="C100" s="148"/>
      <c r="D100" s="148"/>
      <c r="E100" s="148"/>
      <c r="F100" s="148"/>
      <c r="G100" s="148"/>
      <c r="H100" s="148"/>
      <c r="I100" s="148"/>
      <c r="J100" s="149"/>
      <c r="L100" s="153"/>
      <c r="M100" s="154"/>
      <c r="N100" s="154"/>
      <c r="O100" s="154"/>
      <c r="P100" s="154"/>
      <c r="Q100" s="154"/>
      <c r="R100" s="154"/>
      <c r="S100" s="154"/>
      <c r="T100" s="155"/>
      <c r="U100" s="17"/>
    </row>
    <row r="101" spans="2:21" ht="18" customHeight="1" thickBot="1" x14ac:dyDescent="0.35">
      <c r="B101" s="150"/>
      <c r="C101" s="151"/>
      <c r="D101" s="151"/>
      <c r="E101" s="151"/>
      <c r="F101" s="151"/>
      <c r="G101" s="151"/>
      <c r="H101" s="151"/>
      <c r="I101" s="151"/>
      <c r="J101" s="152"/>
      <c r="L101" s="156"/>
      <c r="M101" s="157"/>
      <c r="N101" s="157"/>
      <c r="O101" s="157"/>
      <c r="P101" s="157"/>
      <c r="Q101" s="157"/>
      <c r="R101" s="157"/>
      <c r="S101" s="157"/>
      <c r="T101" s="15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4" t="s">
        <v>193</v>
      </c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6"/>
    </row>
    <row r="105" spans="2:21" ht="18" customHeight="1" thickBot="1" x14ac:dyDescent="0.35">
      <c r="B105" s="137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9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1" t="s">
        <v>169</v>
      </c>
      <c r="C107" s="101"/>
      <c r="D107" s="101"/>
      <c r="E107" s="101"/>
      <c r="F107" s="6"/>
      <c r="G107" s="6"/>
      <c r="H107" s="6"/>
      <c r="I107" s="6"/>
      <c r="L107" s="101" t="s">
        <v>270</v>
      </c>
      <c r="M107" s="101"/>
      <c r="N107" s="101"/>
      <c r="O107" s="101"/>
      <c r="P107" s="10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5" t="s">
        <v>264</v>
      </c>
      <c r="C120" s="116"/>
      <c r="D120" s="116"/>
      <c r="E120" s="116"/>
      <c r="F120" s="116"/>
      <c r="G120" s="116"/>
      <c r="H120" s="116"/>
      <c r="I120" s="116"/>
      <c r="J120" s="117"/>
      <c r="L120" s="115" t="s">
        <v>265</v>
      </c>
      <c r="M120" s="116"/>
      <c r="N120" s="116"/>
      <c r="O120" s="116"/>
      <c r="P120" s="116"/>
      <c r="Q120" s="116"/>
      <c r="R120" s="116"/>
      <c r="S120" s="116"/>
      <c r="T120" s="117"/>
    </row>
    <row r="121" spans="2:20" ht="18" customHeight="1" x14ac:dyDescent="0.3">
      <c r="B121" s="43" t="s">
        <v>171</v>
      </c>
      <c r="C121" s="16"/>
      <c r="D121" s="16"/>
      <c r="E121" s="15"/>
      <c r="F121" s="159">
        <f>ROUND('DRIs DATA'!F26/'DRIs DATA'!C26*100,2)</f>
        <v>56.3</v>
      </c>
      <c r="G121" s="159"/>
      <c r="H121" s="161" t="s">
        <v>166</v>
      </c>
      <c r="I121" s="161"/>
      <c r="J121" s="162"/>
      <c r="L121" s="42" t="s">
        <v>171</v>
      </c>
      <c r="M121" s="20"/>
      <c r="N121" s="20"/>
      <c r="O121" s="23"/>
      <c r="P121" s="6"/>
      <c r="Q121" s="58">
        <f>ROUND('DRIs DATA'!AH26/'DRIs DATA'!AE26*100,2)</f>
        <v>126.67</v>
      </c>
      <c r="R121" s="161" t="s">
        <v>166</v>
      </c>
      <c r="S121" s="161"/>
      <c r="T121" s="162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0" t="s">
        <v>174</v>
      </c>
      <c r="C123" s="141"/>
      <c r="D123" s="141"/>
      <c r="E123" s="141"/>
      <c r="F123" s="141"/>
      <c r="G123" s="141"/>
      <c r="H123" s="141"/>
      <c r="I123" s="141"/>
      <c r="J123" s="142"/>
      <c r="L123" s="140" t="s">
        <v>269</v>
      </c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8" customHeight="1" x14ac:dyDescent="0.3">
      <c r="B127" s="140"/>
      <c r="C127" s="141"/>
      <c r="D127" s="141"/>
      <c r="E127" s="141"/>
      <c r="F127" s="141"/>
      <c r="G127" s="141"/>
      <c r="H127" s="141"/>
      <c r="I127" s="141"/>
      <c r="J127" s="142"/>
      <c r="L127" s="140"/>
      <c r="M127" s="141"/>
      <c r="N127" s="141"/>
      <c r="O127" s="141"/>
      <c r="P127" s="141"/>
      <c r="Q127" s="141"/>
      <c r="R127" s="141"/>
      <c r="S127" s="141"/>
      <c r="T127" s="142"/>
    </row>
    <row r="128" spans="2:20" ht="17.25" thickBot="1" x14ac:dyDescent="0.35">
      <c r="B128" s="143"/>
      <c r="C128" s="144"/>
      <c r="D128" s="144"/>
      <c r="E128" s="144"/>
      <c r="F128" s="144"/>
      <c r="G128" s="144"/>
      <c r="H128" s="144"/>
      <c r="I128" s="144"/>
      <c r="J128" s="145"/>
      <c r="L128" s="143"/>
      <c r="M128" s="144"/>
      <c r="N128" s="144"/>
      <c r="O128" s="144"/>
      <c r="P128" s="144"/>
      <c r="Q128" s="144"/>
      <c r="R128" s="144"/>
      <c r="S128" s="144"/>
      <c r="T128" s="14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4" t="s">
        <v>262</v>
      </c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6"/>
      <c r="N130" s="57"/>
      <c r="O130" s="134" t="s">
        <v>263</v>
      </c>
      <c r="P130" s="135"/>
      <c r="Q130" s="135"/>
      <c r="R130" s="135"/>
      <c r="S130" s="135"/>
      <c r="T130" s="136"/>
    </row>
    <row r="131" spans="2:21" ht="18" customHeight="1" thickBot="1" x14ac:dyDescent="0.35">
      <c r="B131" s="137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9"/>
      <c r="N131" s="57"/>
      <c r="O131" s="137"/>
      <c r="P131" s="138"/>
      <c r="Q131" s="138"/>
      <c r="R131" s="138"/>
      <c r="S131" s="138"/>
      <c r="T131" s="139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4" t="s">
        <v>194</v>
      </c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6"/>
    </row>
    <row r="156" spans="2:21" ht="18" customHeight="1" thickBot="1" x14ac:dyDescent="0.35">
      <c r="B156" s="137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9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1" t="s">
        <v>177</v>
      </c>
      <c r="C158" s="101"/>
      <c r="D158" s="101"/>
      <c r="E158" s="6"/>
      <c r="F158" s="6"/>
      <c r="G158" s="6"/>
      <c r="H158" s="6"/>
      <c r="I158" s="6"/>
      <c r="L158" s="101" t="s">
        <v>178</v>
      </c>
      <c r="M158" s="101"/>
      <c r="N158" s="10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5" t="s">
        <v>266</v>
      </c>
      <c r="C171" s="116"/>
      <c r="D171" s="116"/>
      <c r="E171" s="116"/>
      <c r="F171" s="116"/>
      <c r="G171" s="116"/>
      <c r="H171" s="116"/>
      <c r="I171" s="116"/>
      <c r="J171" s="117"/>
      <c r="L171" s="115" t="s">
        <v>176</v>
      </c>
      <c r="M171" s="116"/>
      <c r="N171" s="116"/>
      <c r="O171" s="116"/>
      <c r="P171" s="116"/>
      <c r="Q171" s="116"/>
      <c r="R171" s="116"/>
      <c r="S171" s="117"/>
    </row>
    <row r="172" spans="2:19" ht="18" customHeight="1" x14ac:dyDescent="0.3">
      <c r="B172" s="42" t="s">
        <v>171</v>
      </c>
      <c r="C172" s="20"/>
      <c r="D172" s="20"/>
      <c r="E172" s="6"/>
      <c r="F172" s="159">
        <f>ROUND('DRIs DATA'!F36/'DRIs DATA'!C36*100,2)</f>
        <v>45.7</v>
      </c>
      <c r="G172" s="15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298.55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0" t="s">
        <v>185</v>
      </c>
      <c r="C174" s="141"/>
      <c r="D174" s="141"/>
      <c r="E174" s="141"/>
      <c r="F174" s="141"/>
      <c r="G174" s="141"/>
      <c r="H174" s="141"/>
      <c r="I174" s="141"/>
      <c r="J174" s="142"/>
      <c r="L174" s="140" t="s">
        <v>187</v>
      </c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x14ac:dyDescent="0.3">
      <c r="B179" s="140"/>
      <c r="C179" s="141"/>
      <c r="D179" s="141"/>
      <c r="E179" s="141"/>
      <c r="F179" s="141"/>
      <c r="G179" s="141"/>
      <c r="H179" s="141"/>
      <c r="I179" s="141"/>
      <c r="J179" s="142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thickBot="1" x14ac:dyDescent="0.35">
      <c r="B180" s="143"/>
      <c r="C180" s="144"/>
      <c r="D180" s="144"/>
      <c r="E180" s="144"/>
      <c r="F180" s="144"/>
      <c r="G180" s="144"/>
      <c r="H180" s="144"/>
      <c r="I180" s="144"/>
      <c r="J180" s="145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0"/>
      <c r="M181" s="141"/>
      <c r="N181" s="141"/>
      <c r="O181" s="141"/>
      <c r="P181" s="141"/>
      <c r="Q181" s="141"/>
      <c r="R181" s="141"/>
      <c r="S181" s="142"/>
    </row>
    <row r="182" spans="2:19" ht="18" customHeight="1" thickBot="1" x14ac:dyDescent="0.35">
      <c r="L182" s="143"/>
      <c r="M182" s="144"/>
      <c r="N182" s="144"/>
      <c r="O182" s="144"/>
      <c r="P182" s="144"/>
      <c r="Q182" s="144"/>
      <c r="R182" s="144"/>
      <c r="S182" s="145"/>
    </row>
    <row r="183" spans="2:19" ht="18" customHeight="1" x14ac:dyDescent="0.3">
      <c r="B183" s="101" t="s">
        <v>179</v>
      </c>
      <c r="C183" s="101"/>
      <c r="D183" s="10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5" t="s">
        <v>267</v>
      </c>
      <c r="C196" s="116"/>
      <c r="D196" s="116"/>
      <c r="E196" s="116"/>
      <c r="F196" s="116"/>
      <c r="G196" s="116"/>
      <c r="H196" s="116"/>
      <c r="I196" s="116"/>
      <c r="J196" s="117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9">
        <f>ROUND('DRIs DATA'!F46/'DRIs DATA'!C46*100,2)</f>
        <v>127</v>
      </c>
      <c r="G197" s="159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0" t="s">
        <v>186</v>
      </c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x14ac:dyDescent="0.3">
      <c r="B203" s="140"/>
      <c r="C203" s="141"/>
      <c r="D203" s="141"/>
      <c r="E203" s="141"/>
      <c r="F203" s="141"/>
      <c r="G203" s="141"/>
      <c r="H203" s="141"/>
      <c r="I203" s="141"/>
      <c r="J203" s="142"/>
      <c r="S203" s="6"/>
    </row>
    <row r="204" spans="2:20" ht="18" customHeight="1" thickBot="1" x14ac:dyDescent="0.35">
      <c r="B204" s="143"/>
      <c r="C204" s="144"/>
      <c r="D204" s="144"/>
      <c r="E204" s="144"/>
      <c r="F204" s="144"/>
      <c r="G204" s="144"/>
      <c r="H204" s="144"/>
      <c r="I204" s="144"/>
      <c r="J204" s="145"/>
      <c r="S204" s="6"/>
    </row>
    <row r="205" spans="2:20" ht="18" customHeight="1" thickBot="1" x14ac:dyDescent="0.35">
      <c r="K205" s="10"/>
    </row>
    <row r="206" spans="2:20" ht="18" customHeight="1" x14ac:dyDescent="0.3">
      <c r="B206" s="134" t="s">
        <v>195</v>
      </c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6"/>
    </row>
    <row r="207" spans="2:20" ht="18" customHeight="1" thickBot="1" x14ac:dyDescent="0.35">
      <c r="B207" s="137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9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0" t="s">
        <v>188</v>
      </c>
      <c r="C209" s="160"/>
      <c r="D209" s="160"/>
      <c r="E209" s="160"/>
      <c r="F209" s="160"/>
      <c r="G209" s="160"/>
      <c r="H209" s="16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6" t="s">
        <v>190</v>
      </c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4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2020-09-16T07:06:42Z</cp:lastPrinted>
  <dcterms:created xsi:type="dcterms:W3CDTF">2015-06-13T08:19:18Z</dcterms:created>
  <dcterms:modified xsi:type="dcterms:W3CDTF">2020-11-26T00:32:25Z</dcterms:modified>
</cp:coreProperties>
</file>