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39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<sst xmlns="http://schemas.openxmlformats.org/spreadsheetml/2006/main" count="692" uniqueCount="341">
  <si>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</si>
  <si>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</si>
  <si>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</si>
  <si>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</si>
  <si>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</si>
  <si>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</si>
  <si>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</si>
  <si>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</si>
  <si>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</si>
  <si>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</si>
  <si>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</si>
  <si>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</si>
  <si>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</si>
  <si>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</si>
  <si>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</si>
  <si>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</si>
  <si>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</si>
  <si>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</si>
  <si>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</si>
  <si>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</si>
  <si>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</si>
  <si>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</si>
  <si>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</si>
  <si>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</si>
  <si>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</si>
  <si>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</si>
  <si>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</si>
  <si>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</si>
  <si>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</si>
  <si>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</si>
  <si>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</si>
  <si>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</si>
  <si>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</si>
  <si>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</si>
  <si>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</si>
  <si>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</si>
  <si>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</si>
  <si>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</si>
  <si>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</si>
  <si>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</si>
  <si>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</si>
  <si>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</si>
  <si>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</si>
  <si>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</si>
  <si>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</si>
  <si>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</si>
  <si>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</si>
  <si>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</si>
  <si>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</si>
  <si>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</si>
  <si>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</si>
  <si>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</si>
  <si>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</si>
  <si>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</si>
  <si>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</si>
  <si>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</si>
  <si>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</si>
  <si>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</si>
  <si>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</si>
  <si>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</si>
  <si>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</si>
  <si>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</si>
  <si>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</si>
  <si>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</si>
  <si>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</si>
  <si>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</si>
  <si>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</si>
  <si>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</si>
  <si>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</si>
  <si>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</si>
  <si>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</si>
  <si>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</si>
  <si>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</si>
  <si>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</si>
  <si>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</si>
  <si>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</si>
  <si>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</si>
  <si>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</si>
  <si>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</si>
  <si>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</si>
  <si>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</si>
  <si>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</si>
  <si>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</si>
  <si>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</si>
  <si>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</si>
  <si>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</si>
  <si>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</si>
  <si>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</si>
  <si>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</si>
  <si>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</si>
  <si>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</si>
  <si>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</si>
  <si>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</si>
  <si>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</si>
  <si>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</si>
  <si>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</si>
  <si>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</si>
  <si>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</si>
  <si>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</si>
  <si>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</si>
  <si>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</si>
  <si>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</si>
  <si>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</si>
  <si>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</si>
  <si>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</si>
  <si>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</si>
  <si>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</si>
  <si>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</si>
  <si>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</si>
  <si>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</si>
  <si>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</si>
  <si>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</si>
  <si>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</si>
  <si>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</si>
  <si>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</si>
  <si>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</si>
  <si>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</si>
  <si>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</si>
  <si>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</si>
  <si>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</si>
  <si>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</si>
  <si>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</si>
  <si>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</si>
  <si>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</si>
  <si>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</si>
  <si>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</si>
  <si>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</si>
  <si>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</si>
  <si>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</si>
  <si>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</si>
  <si>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</si>
  <si>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</si>
  <si>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</si>
  <si>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</si>
  <si>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</si>
  <si>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</si>
  <si>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</si>
  <si>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</si>
  <si>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</si>
  <si>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</si>
  <si>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</si>
  <si>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</si>
  <si>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</si>
  <si>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</si>
  <si>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</si>
  <si>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</si>
  <si>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</si>
  <si>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</si>
  <si>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</si>
  <si>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</si>
  <si>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</si>
  <si>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</si>
  <si>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</si>
  <si>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</si>
  <si>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</si>
  <si>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</si>
  <si>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</si>
  <si>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</si>
  <si>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</si>
  <si>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</si>
  <si>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</si>
  <si>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</si>
  <si>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</si>
  <si>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</si>
  <si>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</si>
  <si>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</si>
  <si>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</si>
  <si>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</si>
  <si>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</si>
  <si>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</si>
  <si>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</si>
  <si>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</si>
  <si>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</si>
  <si>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</si>
  <si>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</si>
  <si>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</si>
  <si>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</si>
  <si>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</si>
  <si>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</si>
  <si>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</si>
  <si>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</si>
  <si>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</si>
  <si>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</si>
  <si>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</si>
  <si>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</si>
  <si>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</si>
  <si>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</si>
  <si>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</si>
  <si>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</si>
  <si>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</si>
  <si>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</si>
  <si>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</si>
  <si>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</si>
  <si>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</si>
  <si>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</si>
  <si>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</si>
  <si>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</si>
  <si>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</si>
  <si>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</si>
  <si>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</si>
  <si>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</si>
  <si>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</si>
  <si>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</si>
  <si>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</si>
  <si>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</si>
  <si>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</si>
  <si>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</si>
  <si>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</si>
  <si>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</si>
  <si>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</si>
  <si>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</si>
  <si>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</si>
  <si>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</si>
  <si>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</si>
  <si>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</si>
  <si>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</si>
  <si>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</si>
  <si>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</si>
  <si>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</si>
  <si>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</si>
  <si>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</si>
  <si>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</si>
  <si>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</si>
  <si>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</si>
  <si>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</si>
  <si>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</si>
  <si>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</si>
  <si>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</si>
  <si>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</si>
  <si>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</si>
  <si>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</si>
  <si>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</si>
  <si>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</si>
  <si>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</si>
  <si>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</si>
  <si>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</si>
  <si>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</si>
  <si>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</si>
  <si>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</si>
  <si>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</si>
  <si>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</si>
  <si>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</si>
  <si>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</si>
  <si>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</si>
  <si>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</si>
  <si>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</si>
  <si>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</si>
  <si>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</si>
  <si>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</si>
  <si>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</si>
  <si>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</si>
  <si>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</si>
  <si>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</si>
  <si>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</si>
  <si>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</si>
  <si>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</si>
  <si>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</si>
  <si>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</si>
  <si>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</si>
  <si>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</si>
  <si>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</si>
  <si>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</si>
  <si>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</si>
  <si>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</si>
  <si>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</si>
  <si>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</si>
  <si>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</si>
  <si>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</si>
  <si>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</si>
  <si>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</si>
  <si>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</si>
  <si>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</si>
  <si>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</si>
  <si>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</si>
  <si>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</si>
  <si>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</si>
  <si>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</si>
  <si>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</si>
  <si>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(설문지 : FFQ 95문항 설문지, 사용자 : 박찬호, ID : H1310107)</t>
  </si>
  <si>
    <t>출력시각</t>
    <phoneticPr fontId="1" type="noConversion"/>
  </si>
  <si>
    <t>2020년 12월 31일 10:25:08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</si>
  <si>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</si>
  <si>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</si>
  <si>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</si>
  <si>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</si>
  <si>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</si>
  <si>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</si>
  <si>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</si>
  <si>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</si>
  <si>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</si>
  <si>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</si>
  <si>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</si>
  <si>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</si>
  <si>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</si>
  <si>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</si>
  <si>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</si>
  <si>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</si>
  <si>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</si>
  <si>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</si>
  <si>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</si>
  <si>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</si>
  <si>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</si>
  <si>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</si>
  <si>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</si>
  <si>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</si>
  <si>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</si>
  <si>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</si>
  <si>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</si>
  <si>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</si>
  <si>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</si>
  <si>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</si>
  <si>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</si>
  <si>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</si>
  <si>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</si>
  <si>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</si>
  <si>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</si>
  <si>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</si>
  <si>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</si>
  <si>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</si>
  <si>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</si>
  <si>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</si>
  <si>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</si>
  <si>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</si>
  <si>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</si>
  <si>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</si>
  <si>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</si>
  <si>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</si>
  <si>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</si>
  <si>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</si>
  <si>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</si>
  <si>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</si>
  <si>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</si>
  <si>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</si>
  <si>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</si>
  <si>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</si>
  <si>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</si>
  <si>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</si>
  <si>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</si>
  <si>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</si>
  <si>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H1310107</t>
  </si>
  <si>
    <t>박찬호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</si>
</sst>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120.09704000000001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9854720"/>
        <c:axId val="199864704"/>
      </c:barChart>
      <c:catAx>
        <c:axId val="19985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864704"/>
        <c:crosses val="autoZero"/>
        <c:auto val="1"/>
        <c:lblAlgn val="ctr"/>
        <c:lblOffset val="100"/>
        <c:noMultiLvlLbl val="0"/>
      </c:catAx>
      <c:valAx>
        <c:axId val="19986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985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3.6073222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879936"/>
        <c:axId val="205885824"/>
      </c:barChart>
      <c:catAx>
        <c:axId val="20587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885824"/>
        <c:crosses val="autoZero"/>
        <c:auto val="1"/>
        <c:lblAlgn val="ctr"/>
        <c:lblOffset val="100"/>
        <c:noMultiLvlLbl val="0"/>
      </c:catAx>
      <c:valAx>
        <c:axId val="205885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87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0.6645316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375168"/>
        <c:axId val="206389248"/>
      </c:barChart>
      <c:catAx>
        <c:axId val="20637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389248"/>
        <c:crosses val="autoZero"/>
        <c:auto val="1"/>
        <c:lblAlgn val="ctr"/>
        <c:lblOffset val="100"/>
        <c:noMultiLvlLbl val="0"/>
      </c:catAx>
      <c:valAx>
        <c:axId val="206389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37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1758.7968000000001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419840"/>
        <c:axId val="206421376"/>
      </c:barChart>
      <c:catAx>
        <c:axId val="20641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421376"/>
        <c:crosses val="autoZero"/>
        <c:auto val="1"/>
        <c:lblAlgn val="ctr"/>
        <c:lblOffset val="100"/>
        <c:noMultiLvlLbl val="0"/>
      </c:catAx>
      <c:valAx>
        <c:axId val="20642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41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3601.5817999999999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530048"/>
        <c:axId val="206531584"/>
      </c:barChart>
      <c:catAx>
        <c:axId val="20653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531584"/>
        <c:crosses val="autoZero"/>
        <c:auto val="1"/>
        <c:lblAlgn val="ctr"/>
        <c:lblOffset val="100"/>
        <c:noMultiLvlLbl val="0"/>
      </c:catAx>
      <c:valAx>
        <c:axId val="2065315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5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114.42108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443648"/>
        <c:axId val="206445184"/>
      </c:barChart>
      <c:catAx>
        <c:axId val="20644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445184"/>
        <c:crosses val="autoZero"/>
        <c:auto val="1"/>
        <c:lblAlgn val="ctr"/>
        <c:lblOffset val="100"/>
        <c:noMultiLvlLbl val="0"/>
      </c:catAx>
      <c:valAx>
        <c:axId val="206445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44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172.3578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492416"/>
        <c:axId val="206493952"/>
      </c:barChart>
      <c:catAx>
        <c:axId val="20649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493952"/>
        <c:crosses val="autoZero"/>
        <c:auto val="1"/>
        <c:lblAlgn val="ctr"/>
        <c:lblOffset val="100"/>
        <c:noMultiLvlLbl val="0"/>
      </c:catAx>
      <c:valAx>
        <c:axId val="20649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49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17.535475000000002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598528"/>
        <c:axId val="206600064"/>
      </c:barChart>
      <c:catAx>
        <c:axId val="20659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600064"/>
        <c:crosses val="autoZero"/>
        <c:auto val="1"/>
        <c:lblAlgn val="ctr"/>
        <c:lblOffset val="100"/>
        <c:noMultiLvlLbl val="0"/>
      </c:catAx>
      <c:valAx>
        <c:axId val="20660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59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1149.4648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630912"/>
        <c:axId val="206632448"/>
      </c:barChart>
      <c:catAx>
        <c:axId val="20663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632448"/>
        <c:crosses val="autoZero"/>
        <c:auto val="1"/>
        <c:lblAlgn val="ctr"/>
        <c:lblOffset val="100"/>
        <c:noMultiLvlLbl val="0"/>
      </c:catAx>
      <c:valAx>
        <c:axId val="206632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63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0.20823315000000001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814592"/>
        <c:axId val="206824576"/>
      </c:barChart>
      <c:catAx>
        <c:axId val="20681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824576"/>
        <c:crosses val="autoZero"/>
        <c:auto val="1"/>
        <c:lblAlgn val="ctr"/>
        <c:lblOffset val="100"/>
        <c:noMultiLvlLbl val="0"/>
      </c:catAx>
      <c:valAx>
        <c:axId val="20682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81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3.4775502999999999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846976"/>
        <c:axId val="206869248"/>
      </c:barChart>
      <c:catAx>
        <c:axId val="2068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869248"/>
        <c:crosses val="autoZero"/>
        <c:auto val="1"/>
        <c:lblAlgn val="ctr"/>
        <c:lblOffset val="100"/>
        <c:noMultiLvlLbl val="0"/>
      </c:catAx>
      <c:valAx>
        <c:axId val="206869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8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25.021183000000001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293376"/>
        <c:axId val="200299264"/>
      </c:barChart>
      <c:catAx>
        <c:axId val="20029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299264"/>
        <c:crosses val="autoZero"/>
        <c:auto val="1"/>
        <c:lblAlgn val="ctr"/>
        <c:lblOffset val="100"/>
        <c:noMultiLvlLbl val="0"/>
      </c:catAx>
      <c:valAx>
        <c:axId val="200299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2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387.63150000000002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899840"/>
        <c:axId val="206909824"/>
      </c:barChart>
      <c:catAx>
        <c:axId val="2068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909824"/>
        <c:crosses val="autoZero"/>
        <c:auto val="1"/>
        <c:lblAlgn val="ctr"/>
        <c:lblOffset val="100"/>
        <c:noMultiLvlLbl val="0"/>
      </c:catAx>
      <c:valAx>
        <c:axId val="20690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8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158.96326999999999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948992"/>
        <c:axId val="207032704"/>
      </c:barChart>
      <c:catAx>
        <c:axId val="20694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032704"/>
        <c:crosses val="autoZero"/>
        <c:auto val="1"/>
        <c:lblAlgn val="ctr"/>
        <c:lblOffset val="100"/>
        <c:noMultiLvlLbl val="0"/>
      </c:catAx>
      <c:valAx>
        <c:axId val="207032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94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4.93</c:v>
                </c:pt>
                <c:pt idx="1">
                  <c:v>11.667999999999999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07092352"/>
        <c:axId val="199565696"/>
      </c:barChart>
      <c:catAx>
        <c:axId val="20709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565696"/>
        <c:crosses val="autoZero"/>
        <c:auto val="1"/>
        <c:lblAlgn val="ctr"/>
        <c:lblOffset val="100"/>
        <c:noMultiLvlLbl val="0"/>
      </c:catAx>
      <c:valAx>
        <c:axId val="19956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0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32.353416000000003</c:v>
                </c:pt>
                <c:pt idx="1">
                  <c:v>37.089440000000003</c:v>
                </c:pt>
                <c:pt idx="2">
                  <c:v>21.146217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494.77629999999999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9622016"/>
        <c:axId val="207103104"/>
      </c:barChart>
      <c:catAx>
        <c:axId val="19962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103104"/>
        <c:crosses val="autoZero"/>
        <c:auto val="1"/>
        <c:lblAlgn val="ctr"/>
        <c:lblOffset val="100"/>
        <c:noMultiLvlLbl val="0"/>
      </c:catAx>
      <c:valAx>
        <c:axId val="207103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962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20.274315000000001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137792"/>
        <c:axId val="207147776"/>
      </c:barChart>
      <c:catAx>
        <c:axId val="207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147776"/>
        <c:crosses val="autoZero"/>
        <c:auto val="1"/>
        <c:lblAlgn val="ctr"/>
        <c:lblOffset val="100"/>
        <c:noMultiLvlLbl val="0"/>
      </c:catAx>
      <c:valAx>
        <c:axId val="207147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13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61.91</c:v>
                </c:pt>
                <c:pt idx="1">
                  <c:v>16.015000000000001</c:v>
                </c:pt>
                <c:pt idx="2">
                  <c:v>22.074999999999999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07199616"/>
        <c:axId val="207205504"/>
      </c:barChart>
      <c:catAx>
        <c:axId val="20719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205504"/>
        <c:crosses val="autoZero"/>
        <c:auto val="1"/>
        <c:lblAlgn val="ctr"/>
        <c:lblOffset val="100"/>
        <c:noMultiLvlLbl val="0"/>
      </c:catAx>
      <c:valAx>
        <c:axId val="20720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19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2986.9922000000001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249408"/>
        <c:axId val="207250944"/>
      </c:barChart>
      <c:catAx>
        <c:axId val="20724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250944"/>
        <c:crosses val="autoZero"/>
        <c:auto val="1"/>
        <c:lblAlgn val="ctr"/>
        <c:lblOffset val="100"/>
        <c:noMultiLvlLbl val="0"/>
      </c:catAx>
      <c:valAx>
        <c:axId val="207250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24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87.233054999999993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277440"/>
        <c:axId val="207283328"/>
      </c:barChart>
      <c:catAx>
        <c:axId val="20727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283328"/>
        <c:crosses val="autoZero"/>
        <c:auto val="1"/>
        <c:lblAlgn val="ctr"/>
        <c:lblOffset val="100"/>
        <c:noMultiLvlLbl val="0"/>
      </c:catAx>
      <c:valAx>
        <c:axId val="207283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27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526.13490000000002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330304"/>
        <c:axId val="207340288"/>
      </c:barChart>
      <c:catAx>
        <c:axId val="20733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340288"/>
        <c:crosses val="autoZero"/>
        <c:auto val="1"/>
        <c:lblAlgn val="ctr"/>
        <c:lblOffset val="100"/>
        <c:noMultiLvlLbl val="0"/>
      </c:catAx>
      <c:valAx>
        <c:axId val="20734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33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6.6058919999999999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334720"/>
        <c:axId val="200340608"/>
      </c:barChart>
      <c:catAx>
        <c:axId val="20033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340608"/>
        <c:crosses val="autoZero"/>
        <c:auto val="1"/>
        <c:lblAlgn val="ctr"/>
        <c:lblOffset val="100"/>
        <c:noMultiLvlLbl val="0"/>
      </c:catAx>
      <c:valAx>
        <c:axId val="200340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33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6065.7129999999997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760000"/>
        <c:axId val="207769984"/>
      </c:barChart>
      <c:catAx>
        <c:axId val="20776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769984"/>
        <c:crosses val="autoZero"/>
        <c:auto val="1"/>
        <c:lblAlgn val="ctr"/>
        <c:lblOffset val="100"/>
        <c:noMultiLvlLbl val="0"/>
      </c:catAx>
      <c:valAx>
        <c:axId val="20776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76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20.09121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812864"/>
        <c:axId val="207491072"/>
      </c:barChart>
      <c:catAx>
        <c:axId val="20781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491072"/>
        <c:crosses val="autoZero"/>
        <c:auto val="1"/>
        <c:lblAlgn val="ctr"/>
        <c:lblOffset val="100"/>
        <c:noMultiLvlLbl val="0"/>
      </c:catAx>
      <c:valAx>
        <c:axId val="20749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81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2.5807916999999998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517568"/>
        <c:axId val="207519104"/>
      </c:barChart>
      <c:catAx>
        <c:axId val="20751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519104"/>
        <c:crosses val="autoZero"/>
        <c:auto val="1"/>
        <c:lblAlgn val="ctr"/>
        <c:lblOffset val="100"/>
        <c:noMultiLvlLbl val="0"/>
      </c:catAx>
      <c:valAx>
        <c:axId val="20751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51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176.79834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377856"/>
        <c:axId val="200379392"/>
      </c:barChart>
      <c:catAx>
        <c:axId val="20037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379392"/>
        <c:crosses val="autoZero"/>
        <c:auto val="1"/>
        <c:lblAlgn val="ctr"/>
        <c:lblOffset val="100"/>
        <c:noMultiLvlLbl val="0"/>
      </c:catAx>
      <c:valAx>
        <c:axId val="20037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37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2.1306617000000001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063872"/>
        <c:axId val="206077952"/>
      </c:barChart>
      <c:catAx>
        <c:axId val="20606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077952"/>
        <c:crosses val="autoZero"/>
        <c:auto val="1"/>
        <c:lblAlgn val="ctr"/>
        <c:lblOffset val="100"/>
        <c:noMultiLvlLbl val="0"/>
      </c:catAx>
      <c:valAx>
        <c:axId val="206077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06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24.650091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097024"/>
        <c:axId val="206107008"/>
      </c:barChart>
      <c:catAx>
        <c:axId val="20609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107008"/>
        <c:crosses val="autoZero"/>
        <c:auto val="1"/>
        <c:lblAlgn val="ctr"/>
        <c:lblOffset val="100"/>
        <c:noMultiLvlLbl val="0"/>
      </c:catAx>
      <c:valAx>
        <c:axId val="20610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09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2.5807916999999998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014720"/>
        <c:axId val="206024704"/>
      </c:barChart>
      <c:catAx>
        <c:axId val="20601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024704"/>
        <c:crosses val="autoZero"/>
        <c:auto val="1"/>
        <c:lblAlgn val="ctr"/>
        <c:lblOffset val="100"/>
        <c:noMultiLvlLbl val="0"/>
      </c:catAx>
      <c:valAx>
        <c:axId val="20602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01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581.24890000000005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799424"/>
        <c:axId val="205800960"/>
      </c:barChart>
      <c:catAx>
        <c:axId val="20579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800960"/>
        <c:crosses val="autoZero"/>
        <c:auto val="1"/>
        <c:lblAlgn val="ctr"/>
        <c:lblOffset val="100"/>
        <c:noMultiLvlLbl val="0"/>
      </c:catAx>
      <c:valAx>
        <c:axId val="20580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79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17.173874000000001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831168"/>
        <c:axId val="205832960"/>
      </c:barChart>
      <c:catAx>
        <c:axId val="20583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832960"/>
        <c:crosses val="autoZero"/>
        <c:auto val="1"/>
        <c:lblAlgn val="ctr"/>
        <c:lblOffset val="100"/>
        <c:noMultiLvlLbl val="0"/>
      </c:catAx>
      <c:valAx>
        <c:axId val="20583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83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박찬호, ID : H1310107)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31일 10:25:08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2000</v>
      </c>
      <c r="C6" s="59">
        <f>'DRIs DATA 입력'!C6</f>
        <v>2986.9922000000001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120.09704000000001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25.021183000000001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61.91</v>
      </c>
      <c r="G8" s="59">
        <f>'DRIs DATA 입력'!G8</f>
        <v>16.015000000000001</v>
      </c>
      <c r="H8" s="59">
        <f>'DRIs DATA 입력'!H8</f>
        <v>22.074999999999999</v>
      </c>
      <c r="I8" s="46"/>
      <c r="J8" s="59" t="s">
        <v>216</v>
      </c>
      <c r="K8" s="59">
        <f>'DRIs DATA 입력'!K8</f>
        <v>4.93</v>
      </c>
      <c r="L8" s="59">
        <f>'DRIs DATA 입력'!L8</f>
        <v>11.667999999999999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494.77629999999999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20.274315000000001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6.6058919999999999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176.79834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87.233054999999993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3.2335333999999998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2.1306617000000001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24.650091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2.5807916999999998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581.24890000000005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17.173874000000001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3.6073222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0.6645316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526.13490000000002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1758.7968000000001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6065.7129999999997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3601.5817999999999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114.42108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172.3578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20.09121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17.535475000000002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1149.4648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0.20823315000000001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3.4775502999999999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387.63150000000002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158.96326999999999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3" sqref="N53"/>
    </sheetView>
  </sheetViews>
  <sheetFormatPr defaultRowHeight="16.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>
      <c r="A3" s="71" t="s">
        <v>281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282</v>
      </c>
      <c r="B4" s="69"/>
      <c r="C4" s="69"/>
      <c r="E4" s="66" t="s">
        <v>283</v>
      </c>
      <c r="F4" s="67"/>
      <c r="G4" s="67"/>
      <c r="H4" s="68"/>
      <c r="J4" s="66" t="s">
        <v>284</v>
      </c>
      <c r="K4" s="67"/>
      <c r="L4" s="68"/>
      <c r="N4" s="69" t="s">
        <v>285</v>
      </c>
      <c r="O4" s="69"/>
      <c r="P4" s="69"/>
      <c r="Q4" s="69"/>
      <c r="R4" s="69"/>
      <c r="S4" s="69"/>
      <c r="U4" s="69" t="s">
        <v>286</v>
      </c>
      <c r="V4" s="69"/>
      <c r="W4" s="69"/>
      <c r="X4" s="69"/>
      <c r="Y4" s="69"/>
      <c r="Z4" s="69"/>
    </row>
    <row r="5" spans="1:27">
      <c r="A5" s="65"/>
      <c r="B5" s="65" t="s">
        <v>287</v>
      </c>
      <c r="C5" s="65" t="s">
        <v>288</v>
      </c>
      <c r="E5" s="65"/>
      <c r="F5" s="65" t="s">
        <v>289</v>
      </c>
      <c r="G5" s="65" t="s">
        <v>290</v>
      </c>
      <c r="H5" s="65" t="s">
        <v>285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288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288</v>
      </c>
    </row>
    <row r="6" spans="1:27">
      <c r="A6" s="65" t="s">
        <v>282</v>
      </c>
      <c r="B6" s="65">
        <v>2000</v>
      </c>
      <c r="C6" s="65">
        <v>2986.9922000000001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45</v>
      </c>
      <c r="P6" s="65">
        <v>55</v>
      </c>
      <c r="Q6" s="65">
        <v>0</v>
      </c>
      <c r="R6" s="65">
        <v>0</v>
      </c>
      <c r="S6" s="65">
        <v>120.09704000000001</v>
      </c>
      <c r="U6" s="65" t="s">
        <v>299</v>
      </c>
      <c r="V6" s="65">
        <v>0</v>
      </c>
      <c r="W6" s="65">
        <v>0</v>
      </c>
      <c r="X6" s="65">
        <v>25</v>
      </c>
      <c r="Y6" s="65">
        <v>0</v>
      </c>
      <c r="Z6" s="65">
        <v>25.021183000000001</v>
      </c>
    </row>
    <row r="7" spans="1:27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>
      <c r="E8" s="65" t="s">
        <v>301</v>
      </c>
      <c r="F8" s="65">
        <v>61.91</v>
      </c>
      <c r="G8" s="65">
        <v>16.015000000000001</v>
      </c>
      <c r="H8" s="65">
        <v>22.074999999999999</v>
      </c>
      <c r="J8" s="65" t="s">
        <v>301</v>
      </c>
      <c r="K8" s="65">
        <v>4.93</v>
      </c>
      <c r="L8" s="65">
        <v>11.667999999999999</v>
      </c>
    </row>
    <row r="13" spans="1:27">
      <c r="A13" s="70" t="s">
        <v>302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303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288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288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288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288</v>
      </c>
    </row>
    <row r="16" spans="1:27">
      <c r="A16" s="65" t="s">
        <v>307</v>
      </c>
      <c r="B16" s="65">
        <v>500</v>
      </c>
      <c r="C16" s="65">
        <v>700</v>
      </c>
      <c r="D16" s="65">
        <v>0</v>
      </c>
      <c r="E16" s="65">
        <v>3000</v>
      </c>
      <c r="F16" s="65">
        <v>494.77629999999999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20.274315000000001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6.6058919999999999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176.79834</v>
      </c>
    </row>
    <row r="23" spans="1:62">
      <c r="A23" s="70" t="s">
        <v>308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309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313</v>
      </c>
      <c r="AD24" s="69"/>
      <c r="AE24" s="69"/>
      <c r="AF24" s="69"/>
      <c r="AG24" s="69"/>
      <c r="AH24" s="69"/>
      <c r="AJ24" s="69" t="s">
        <v>314</v>
      </c>
      <c r="AK24" s="69"/>
      <c r="AL24" s="69"/>
      <c r="AM24" s="69"/>
      <c r="AN24" s="69"/>
      <c r="AO24" s="69"/>
      <c r="AQ24" s="69" t="s">
        <v>315</v>
      </c>
      <c r="AR24" s="69"/>
      <c r="AS24" s="69"/>
      <c r="AT24" s="69"/>
      <c r="AU24" s="69"/>
      <c r="AV24" s="69"/>
      <c r="AX24" s="69" t="s">
        <v>316</v>
      </c>
      <c r="AY24" s="69"/>
      <c r="AZ24" s="69"/>
      <c r="BA24" s="69"/>
      <c r="BB24" s="69"/>
      <c r="BC24" s="69"/>
      <c r="BE24" s="69" t="s">
        <v>317</v>
      </c>
      <c r="BF24" s="69"/>
      <c r="BG24" s="69"/>
      <c r="BH24" s="69"/>
      <c r="BI24" s="69"/>
      <c r="BJ24" s="69"/>
    </row>
    <row r="25" spans="1:62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288</v>
      </c>
      <c r="H25" s="65"/>
      <c r="I25" s="65" t="s">
        <v>293</v>
      </c>
      <c r="J25" s="65" t="s">
        <v>294</v>
      </c>
      <c r="K25" s="65" t="s">
        <v>295</v>
      </c>
      <c r="L25" s="65" t="s">
        <v>296</v>
      </c>
      <c r="M25" s="65" t="s">
        <v>288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288</v>
      </c>
      <c r="V25" s="65"/>
      <c r="W25" s="65" t="s">
        <v>293</v>
      </c>
      <c r="X25" s="65" t="s">
        <v>294</v>
      </c>
      <c r="Y25" s="65" t="s">
        <v>295</v>
      </c>
      <c r="Z25" s="65" t="s">
        <v>296</v>
      </c>
      <c r="AA25" s="65" t="s">
        <v>288</v>
      </c>
      <c r="AC25" s="65"/>
      <c r="AD25" s="65" t="s">
        <v>293</v>
      </c>
      <c r="AE25" s="65" t="s">
        <v>294</v>
      </c>
      <c r="AF25" s="65" t="s">
        <v>295</v>
      </c>
      <c r="AG25" s="65" t="s">
        <v>296</v>
      </c>
      <c r="AH25" s="65" t="s">
        <v>288</v>
      </c>
      <c r="AJ25" s="65"/>
      <c r="AK25" s="65" t="s">
        <v>293</v>
      </c>
      <c r="AL25" s="65" t="s">
        <v>294</v>
      </c>
      <c r="AM25" s="65" t="s">
        <v>295</v>
      </c>
      <c r="AN25" s="65" t="s">
        <v>296</v>
      </c>
      <c r="AO25" s="65" t="s">
        <v>288</v>
      </c>
      <c r="AQ25" s="65"/>
      <c r="AR25" s="65" t="s">
        <v>293</v>
      </c>
      <c r="AS25" s="65" t="s">
        <v>294</v>
      </c>
      <c r="AT25" s="65" t="s">
        <v>295</v>
      </c>
      <c r="AU25" s="65" t="s">
        <v>296</v>
      </c>
      <c r="AV25" s="65" t="s">
        <v>288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288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288</v>
      </c>
    </row>
    <row r="26" spans="1:62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87.233054999999993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3.2335333999999998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2.1306617000000001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24.650091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2.5807916999999998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581.24890000000005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17.173874000000001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3.6073222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0.6645316</v>
      </c>
    </row>
    <row r="33" spans="1:68">
      <c r="A33" s="70" t="s">
        <v>319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9" t="s">
        <v>320</v>
      </c>
      <c r="B34" s="69"/>
      <c r="C34" s="69"/>
      <c r="D34" s="69"/>
      <c r="E34" s="69"/>
      <c r="F34" s="69"/>
      <c r="H34" s="69" t="s">
        <v>321</v>
      </c>
      <c r="I34" s="69"/>
      <c r="J34" s="69"/>
      <c r="K34" s="69"/>
      <c r="L34" s="69"/>
      <c r="M34" s="69"/>
      <c r="O34" s="69" t="s">
        <v>322</v>
      </c>
      <c r="P34" s="69"/>
      <c r="Q34" s="69"/>
      <c r="R34" s="69"/>
      <c r="S34" s="69"/>
      <c r="T34" s="69"/>
      <c r="V34" s="69" t="s">
        <v>323</v>
      </c>
      <c r="W34" s="69"/>
      <c r="X34" s="69"/>
      <c r="Y34" s="69"/>
      <c r="Z34" s="69"/>
      <c r="AA34" s="69"/>
      <c r="AC34" s="69" t="s">
        <v>324</v>
      </c>
      <c r="AD34" s="69"/>
      <c r="AE34" s="69"/>
      <c r="AF34" s="69"/>
      <c r="AG34" s="69"/>
      <c r="AH34" s="69"/>
      <c r="AJ34" s="69" t="s">
        <v>325</v>
      </c>
      <c r="AK34" s="69"/>
      <c r="AL34" s="69"/>
      <c r="AM34" s="69"/>
      <c r="AN34" s="69"/>
      <c r="AO34" s="69"/>
    </row>
    <row r="35" spans="1:68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288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288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288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288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288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288</v>
      </c>
    </row>
    <row r="36" spans="1:68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526.13490000000002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1758.7968000000001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6065.7129999999997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3601.5817999999999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114.42108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172.3578</v>
      </c>
    </row>
    <row r="43" spans="1:68">
      <c r="A43" s="70" t="s">
        <v>326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327</v>
      </c>
      <c r="B44" s="69"/>
      <c r="C44" s="69"/>
      <c r="D44" s="69"/>
      <c r="E44" s="69"/>
      <c r="F44" s="69"/>
      <c r="H44" s="69" t="s">
        <v>328</v>
      </c>
      <c r="I44" s="69"/>
      <c r="J44" s="69"/>
      <c r="K44" s="69"/>
      <c r="L44" s="69"/>
      <c r="M44" s="69"/>
      <c r="O44" s="69" t="s">
        <v>329</v>
      </c>
      <c r="P44" s="69"/>
      <c r="Q44" s="69"/>
      <c r="R44" s="69"/>
      <c r="S44" s="69"/>
      <c r="T44" s="69"/>
      <c r="V44" s="69" t="s">
        <v>330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332</v>
      </c>
      <c r="AK44" s="69"/>
      <c r="AL44" s="69"/>
      <c r="AM44" s="69"/>
      <c r="AN44" s="69"/>
      <c r="AO44" s="69"/>
      <c r="AQ44" s="69" t="s">
        <v>333</v>
      </c>
      <c r="AR44" s="69"/>
      <c r="AS44" s="69"/>
      <c r="AT44" s="69"/>
      <c r="AU44" s="69"/>
      <c r="AV44" s="69"/>
      <c r="AX44" s="69" t="s">
        <v>334</v>
      </c>
      <c r="AY44" s="69"/>
      <c r="AZ44" s="69"/>
      <c r="BA44" s="69"/>
      <c r="BB44" s="69"/>
      <c r="BC44" s="69"/>
      <c r="BE44" s="69" t="s">
        <v>335</v>
      </c>
      <c r="BF44" s="69"/>
      <c r="BG44" s="69"/>
      <c r="BH44" s="69"/>
      <c r="BI44" s="69"/>
      <c r="BJ44" s="69"/>
    </row>
    <row r="45" spans="1:68">
      <c r="A45" s="65"/>
      <c r="B45" s="65" t="s">
        <v>293</v>
      </c>
      <c r="C45" s="65" t="s">
        <v>294</v>
      </c>
      <c r="D45" s="65" t="s">
        <v>295</v>
      </c>
      <c r="E45" s="65" t="s">
        <v>296</v>
      </c>
      <c r="F45" s="65" t="s">
        <v>288</v>
      </c>
      <c r="H45" s="65"/>
      <c r="I45" s="65" t="s">
        <v>293</v>
      </c>
      <c r="J45" s="65" t="s">
        <v>294</v>
      </c>
      <c r="K45" s="65" t="s">
        <v>295</v>
      </c>
      <c r="L45" s="65" t="s">
        <v>296</v>
      </c>
      <c r="M45" s="65" t="s">
        <v>288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288</v>
      </c>
      <c r="V45" s="65"/>
      <c r="W45" s="65" t="s">
        <v>293</v>
      </c>
      <c r="X45" s="65" t="s">
        <v>294</v>
      </c>
      <c r="Y45" s="65" t="s">
        <v>295</v>
      </c>
      <c r="Z45" s="65" t="s">
        <v>296</v>
      </c>
      <c r="AA45" s="65" t="s">
        <v>288</v>
      </c>
      <c r="AC45" s="65"/>
      <c r="AD45" s="65" t="s">
        <v>293</v>
      </c>
      <c r="AE45" s="65" t="s">
        <v>294</v>
      </c>
      <c r="AF45" s="65" t="s">
        <v>295</v>
      </c>
      <c r="AG45" s="65" t="s">
        <v>296</v>
      </c>
      <c r="AH45" s="65" t="s">
        <v>288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288</v>
      </c>
      <c r="AQ45" s="65"/>
      <c r="AR45" s="65" t="s">
        <v>293</v>
      </c>
      <c r="AS45" s="65" t="s">
        <v>294</v>
      </c>
      <c r="AT45" s="65" t="s">
        <v>295</v>
      </c>
      <c r="AU45" s="65" t="s">
        <v>296</v>
      </c>
      <c r="AV45" s="65" t="s">
        <v>288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288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288</v>
      </c>
    </row>
    <row r="46" spans="1:68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20.09121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17.535475000000002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1149.4648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0.20823315000000001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3.4775502999999999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387.63150000000002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158.96326999999999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/>
  <sheetData>
    <row r="1" spans="1:11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>
      <c r="A2" s="61" t="s">
        <v>339</v>
      </c>
      <c r="B2" s="61" t="s">
        <v>340</v>
      </c>
      <c r="C2" s="61" t="s">
        <v>276</v>
      </c>
      <c r="D2" s="61">
        <v>65</v>
      </c>
      <c r="E2" s="61">
        <v>2986.9922000000001</v>
      </c>
      <c r="F2" s="61">
        <v>336.81905999999998</v>
      </c>
      <c r="G2" s="61">
        <v>87.128579999999999</v>
      </c>
      <c r="H2" s="61">
        <v>21.484076000000002</v>
      </c>
      <c r="I2" s="61">
        <v>65.644499999999994</v>
      </c>
      <c r="J2" s="61">
        <v>120.09704000000001</v>
      </c>
      <c r="K2" s="61">
        <v>38.798865999999997</v>
      </c>
      <c r="L2" s="61">
        <v>81.298169999999999</v>
      </c>
      <c r="M2" s="61">
        <v>25.021183000000001</v>
      </c>
      <c r="N2" s="61">
        <v>2.9002515999999998</v>
      </c>
      <c r="O2" s="61">
        <v>13.853386</v>
      </c>
      <c r="P2" s="61">
        <v>1346.1940999999999</v>
      </c>
      <c r="Q2" s="61">
        <v>28.181571999999999</v>
      </c>
      <c r="R2" s="61">
        <v>494.77629999999999</v>
      </c>
      <c r="S2" s="61">
        <v>110.08237</v>
      </c>
      <c r="T2" s="61">
        <v>4616.3270000000002</v>
      </c>
      <c r="U2" s="61">
        <v>6.6058919999999999</v>
      </c>
      <c r="V2" s="61">
        <v>20.274315000000001</v>
      </c>
      <c r="W2" s="61">
        <v>176.79834</v>
      </c>
      <c r="X2" s="61">
        <v>87.233054999999993</v>
      </c>
      <c r="Y2" s="61">
        <v>3.2335333999999998</v>
      </c>
      <c r="Z2" s="61">
        <v>2.1306617000000001</v>
      </c>
      <c r="AA2" s="61">
        <v>24.650091</v>
      </c>
      <c r="AB2" s="61">
        <v>2.5807916999999998</v>
      </c>
      <c r="AC2" s="61">
        <v>581.24890000000005</v>
      </c>
      <c r="AD2" s="61">
        <v>17.173874000000001</v>
      </c>
      <c r="AE2" s="61">
        <v>3.6073222</v>
      </c>
      <c r="AF2" s="61">
        <v>0.6645316</v>
      </c>
      <c r="AG2" s="61">
        <v>526.13490000000002</v>
      </c>
      <c r="AH2" s="61">
        <v>283.07886000000002</v>
      </c>
      <c r="AI2" s="61">
        <v>243.05605</v>
      </c>
      <c r="AJ2" s="61">
        <v>1758.7968000000001</v>
      </c>
      <c r="AK2" s="61">
        <v>6065.7129999999997</v>
      </c>
      <c r="AL2" s="61">
        <v>114.42108</v>
      </c>
      <c r="AM2" s="61">
        <v>3601.5817999999999</v>
      </c>
      <c r="AN2" s="61">
        <v>172.3578</v>
      </c>
      <c r="AO2" s="61">
        <v>20.09121</v>
      </c>
      <c r="AP2" s="61">
        <v>10.864661</v>
      </c>
      <c r="AQ2" s="61">
        <v>9.2265470000000001</v>
      </c>
      <c r="AR2" s="61">
        <v>17.535475000000002</v>
      </c>
      <c r="AS2" s="61">
        <v>1149.4648</v>
      </c>
      <c r="AT2" s="61">
        <v>0.20823315000000001</v>
      </c>
      <c r="AU2" s="61">
        <v>3.4775502999999999</v>
      </c>
      <c r="AV2" s="61">
        <v>387.63150000000002</v>
      </c>
      <c r="AW2" s="61">
        <v>158.96326999999999</v>
      </c>
      <c r="AX2" s="61">
        <v>7.5842573999999996E-2</v>
      </c>
      <c r="AY2" s="61">
        <v>2.9888043</v>
      </c>
      <c r="AZ2" s="61">
        <v>441.34276999999997</v>
      </c>
      <c r="BA2" s="61">
        <v>90.595979999999997</v>
      </c>
      <c r="BB2" s="61">
        <v>32.353416000000003</v>
      </c>
      <c r="BC2" s="61">
        <v>37.089440000000003</v>
      </c>
      <c r="BD2" s="61">
        <v>21.146217</v>
      </c>
      <c r="BE2" s="61">
        <v>2.0380604</v>
      </c>
      <c r="BF2" s="61">
        <v>4.9853110000000003</v>
      </c>
      <c r="BG2" s="61">
        <v>2.7754896000000001E-3</v>
      </c>
      <c r="BH2" s="61">
        <v>1.3660353E-2</v>
      </c>
      <c r="BI2" s="61">
        <v>1.1699226E-2</v>
      </c>
      <c r="BJ2" s="61">
        <v>0.112049595</v>
      </c>
      <c r="BK2" s="61">
        <v>2.1349920000000001E-4</v>
      </c>
      <c r="BL2" s="61">
        <v>0.32433864000000001</v>
      </c>
      <c r="BM2" s="61">
        <v>3.9111030000000002</v>
      </c>
      <c r="BN2" s="61">
        <v>0.74071589999999998</v>
      </c>
      <c r="BO2" s="61">
        <v>60.045467000000002</v>
      </c>
      <c r="BP2" s="61">
        <v>9.1914230000000003</v>
      </c>
      <c r="BQ2" s="61">
        <v>20.222342999999999</v>
      </c>
      <c r="BR2" s="61">
        <v>77.370093999999995</v>
      </c>
      <c r="BS2" s="61">
        <v>37.084152000000003</v>
      </c>
      <c r="BT2" s="61">
        <v>8.6117810000000006</v>
      </c>
      <c r="BU2" s="61">
        <v>5.2008998000000001E-2</v>
      </c>
      <c r="BV2" s="61">
        <v>9.7976599999999997E-2</v>
      </c>
      <c r="BW2" s="61">
        <v>0.66932369999999997</v>
      </c>
      <c r="BX2" s="61">
        <v>2.2820407999999999</v>
      </c>
      <c r="BY2" s="61">
        <v>0.35504192000000001</v>
      </c>
      <c r="BZ2" s="61">
        <v>6.9181660000000003E-4</v>
      </c>
      <c r="CA2" s="61">
        <v>0.97447720000000004</v>
      </c>
      <c r="CB2" s="61">
        <v>1.8121379999999999E-2</v>
      </c>
      <c r="CC2" s="61">
        <v>0.31006276999999999</v>
      </c>
      <c r="CD2" s="61">
        <v>3.3794187999999998</v>
      </c>
      <c r="CE2" s="61">
        <v>7.8695476E-2</v>
      </c>
      <c r="CF2" s="61">
        <v>1.0862248999999999</v>
      </c>
      <c r="CG2" s="61">
        <v>0</v>
      </c>
      <c r="CH2" s="61">
        <v>9.7838850000000005E-2</v>
      </c>
      <c r="CI2" s="61">
        <v>7.7246405000000002E-8</v>
      </c>
      <c r="CJ2" s="61">
        <v>7.5371765999999996</v>
      </c>
      <c r="CK2" s="61">
        <v>2.2510571E-2</v>
      </c>
      <c r="CL2" s="61">
        <v>0.68636609999999998</v>
      </c>
      <c r="CM2" s="61">
        <v>3.9967126999999998</v>
      </c>
      <c r="CN2" s="61">
        <v>3683.268</v>
      </c>
      <c r="CO2" s="61">
        <v>6313.1130000000003</v>
      </c>
      <c r="CP2" s="61">
        <v>4492.1620000000003</v>
      </c>
      <c r="CQ2" s="61">
        <v>1504.2659000000001</v>
      </c>
      <c r="CR2" s="61">
        <v>729.1712</v>
      </c>
      <c r="CS2" s="61">
        <v>717.34795999999994</v>
      </c>
      <c r="CT2" s="61">
        <v>3536.3687</v>
      </c>
      <c r="CU2" s="61">
        <v>2269.6367</v>
      </c>
      <c r="CV2" s="61">
        <v>2154.5515</v>
      </c>
      <c r="CW2" s="61">
        <v>2691.556</v>
      </c>
      <c r="CX2" s="61">
        <v>735.87339999999995</v>
      </c>
      <c r="CY2" s="61">
        <v>4593.6589999999997</v>
      </c>
      <c r="CZ2" s="61">
        <v>2772.0522000000001</v>
      </c>
      <c r="DA2" s="61">
        <v>5552.3450000000003</v>
      </c>
      <c r="DB2" s="61">
        <v>5474.6122999999998</v>
      </c>
      <c r="DC2" s="61">
        <v>7318.5834999999997</v>
      </c>
      <c r="DD2" s="61">
        <v>11866.924999999999</v>
      </c>
      <c r="DE2" s="61">
        <v>3771.0929999999998</v>
      </c>
      <c r="DF2" s="61">
        <v>5393.1869999999999</v>
      </c>
      <c r="DG2" s="61">
        <v>2758.3027000000002</v>
      </c>
      <c r="DH2" s="61">
        <v>198.10864000000001</v>
      </c>
      <c r="DI2" s="6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90.595979999999997</v>
      </c>
      <c r="B6">
        <f>BB2</f>
        <v>32.353416000000003</v>
      </c>
      <c r="C6">
        <f>BC2</f>
        <v>37.089440000000003</v>
      </c>
      <c r="D6">
        <f>BD2</f>
        <v>21.146217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2" sqref="G2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>
      <c r="A2" s="54" t="s">
        <v>255</v>
      </c>
      <c r="B2" s="55">
        <v>20124</v>
      </c>
      <c r="C2" s="56">
        <f ca="1">YEAR(TODAY())-YEAR(B2)+IF(TODAY()&gt;=DATE(YEAR(TODAY()),MONTH(B2),DAY(B2)),0,-1)</f>
        <v>65</v>
      </c>
      <c r="E2" s="52">
        <v>168.8</v>
      </c>
      <c r="F2" s="53" t="s">
        <v>39</v>
      </c>
      <c r="G2" s="52">
        <v>56.82</v>
      </c>
      <c r="H2" s="51" t="s">
        <v>41</v>
      </c>
      <c r="I2" s="72">
        <f>ROUND(G3/E3^2,1)</f>
        <v>19.899999999999999</v>
      </c>
    </row>
    <row r="3" spans="1:9">
      <c r="E3" s="51">
        <f>E2/100</f>
        <v>1.6880000000000002</v>
      </c>
      <c r="F3" s="51" t="s">
        <v>40</v>
      </c>
      <c r="G3" s="51">
        <f>G2</f>
        <v>56.82</v>
      </c>
      <c r="H3" s="51" t="s">
        <v>41</v>
      </c>
      <c r="I3" s="72"/>
    </row>
    <row r="4" spans="1:9">
      <c r="A4" t="s">
        <v>273</v>
      </c>
    </row>
    <row r="5" spans="1:9">
      <c r="B5" s="60">
        <v>44131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sqref="A1:N1"/>
    </sheetView>
  </sheetViews>
  <sheetFormatPr defaultRowHeight="16.5"/>
  <cols>
    <col min="5" max="6" width="9" customWidth="1"/>
  </cols>
  <sheetData>
    <row r="1" spans="1:14" ht="41.25" customHeight="1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E2" s="74" t="str">
        <f>'DRIs DATA'!B1</f>
        <v>(설문지 : FFQ 95문항 설문지, 사용자 : 박찬호, ID : H1310107)</v>
      </c>
      <c r="F2" s="74"/>
      <c r="G2" s="74"/>
      <c r="H2" s="74"/>
      <c r="I2" s="74"/>
      <c r="J2" s="74"/>
    </row>
    <row r="3" spans="1:14" ht="8.1" customHeight="1"/>
    <row r="4" spans="1:14">
      <c r="K4" t="s">
        <v>2</v>
      </c>
      <c r="L4" t="str">
        <f>'DRIs DATA'!H1</f>
        <v>2020년 12월 31일 10:25:08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6" customFormat="1"/>
    <row r="70" spans="1:14" s="46" customFormat="1"/>
    <row r="71" spans="1:14" ht="26.25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J13" sqref="J13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>
      <c r="C10" s="152" t="s">
        <v>30</v>
      </c>
      <c r="D10" s="152"/>
      <c r="E10" s="153"/>
      <c r="F10" s="156">
        <f>'개인정보 및 신체계측 입력'!B5</f>
        <v>44131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>
      <c r="C12" s="152" t="s">
        <v>32</v>
      </c>
      <c r="D12" s="152"/>
      <c r="E12" s="153"/>
      <c r="F12" s="137">
        <f ca="1">'개인정보 및 신체계측 입력'!C2</f>
        <v>65</v>
      </c>
      <c r="G12" s="137"/>
      <c r="H12" s="137"/>
      <c r="I12" s="137"/>
      <c r="K12" s="128">
        <f>'개인정보 및 신체계측 입력'!E2</f>
        <v>168.8</v>
      </c>
      <c r="L12" s="129"/>
      <c r="M12" s="122">
        <f>'개인정보 및 신체계측 입력'!G2</f>
        <v>56.82</v>
      </c>
      <c r="N12" s="123"/>
      <c r="O12" s="118" t="s">
        <v>271</v>
      </c>
      <c r="P12" s="112"/>
      <c r="Q12" s="115">
        <f>'개인정보 및 신체계측 입력'!I2</f>
        <v>19.899999999999999</v>
      </c>
      <c r="R12" s="115"/>
      <c r="S12" s="115"/>
    </row>
    <row r="13" spans="1:19" ht="18" customHeight="1" thickBot="1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>
      <c r="C14" s="154" t="s">
        <v>31</v>
      </c>
      <c r="D14" s="154"/>
      <c r="E14" s="155"/>
      <c r="F14" s="116" t="str">
        <f>MID('DRIs DATA'!B1,28,3)</f>
        <v>박찬호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61.91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16.015000000000001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22.074999999999999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0.6</v>
      </c>
      <c r="P69" s="151"/>
      <c r="Q69" s="37" t="s">
        <v>54</v>
      </c>
      <c r="R69" s="35"/>
      <c r="S69" s="35"/>
      <c r="T69" s="6"/>
    </row>
    <row r="70" spans="2:21" ht="18" customHeight="1" thickBot="1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11.7</v>
      </c>
      <c r="L72" s="36" t="s">
        <v>53</v>
      </c>
      <c r="M72" s="36">
        <f>ROUND('DRIs DATA'!K8,1)</f>
        <v>4.9000000000000004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>
      <c r="B94" s="89" t="s">
        <v>171</v>
      </c>
      <c r="C94" s="87"/>
      <c r="D94" s="87"/>
      <c r="E94" s="87"/>
      <c r="F94" s="90">
        <f>ROUND('DRIs DATA'!F16/'DRIs DATA'!C16*100,2)</f>
        <v>65.97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168.95</v>
      </c>
      <c r="R94" s="87" t="s">
        <v>167</v>
      </c>
      <c r="S94" s="87"/>
      <c r="T94" s="88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>
      <c r="B121" s="43" t="s">
        <v>171</v>
      </c>
      <c r="C121" s="16"/>
      <c r="D121" s="16"/>
      <c r="E121" s="15"/>
      <c r="F121" s="90">
        <f>ROUND('DRIs DATA'!F26/'DRIs DATA'!C26*100,2)</f>
        <v>87.23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172.05</v>
      </c>
      <c r="R121" s="87" t="s">
        <v>166</v>
      </c>
      <c r="S121" s="87"/>
      <c r="T121" s="88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>
      <c r="B172" s="42" t="s">
        <v>171</v>
      </c>
      <c r="C172" s="20"/>
      <c r="D172" s="20"/>
      <c r="E172" s="6"/>
      <c r="F172" s="90">
        <f>ROUND('DRIs DATA'!F36/'DRIs DATA'!C36*100,2)</f>
        <v>65.77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404.38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>
      <c r="B197" s="42" t="s">
        <v>171</v>
      </c>
      <c r="C197" s="20"/>
      <c r="D197" s="20"/>
      <c r="E197" s="6"/>
      <c r="F197" s="90">
        <f>ROUND('DRIs DATA'!F46/'DRIs DATA'!C46*100,2)</f>
        <v>200.91</v>
      </c>
      <c r="G197" s="90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>
      <c r="K205" s="10"/>
    </row>
    <row r="206" spans="2:20" ht="18" customHeight="1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2020-09-16T07:06:42Z</cp:lastPrinted>
  <dcterms:created xsi:type="dcterms:W3CDTF">2015-06-13T08:19:18Z</dcterms:created>
  <dcterms:modified xsi:type="dcterms:W3CDTF">2020-12-31T05:05:17Z</dcterms:modified>
</cp:coreProperties>
</file>