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<sst xmlns="http://schemas.openxmlformats.org/spreadsheetml/2006/main" count="692" uniqueCount="341">
  <si>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</si>
  <si>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</si>
  <si>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</si>
  <si>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</si>
  <si>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</si>
  <si>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</si>
  <si>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</si>
  <si>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</si>
  <si>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</si>
  <si>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</si>
  <si>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</si>
  <si>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</si>
  <si>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</si>
  <si>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</si>
  <si>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</si>
  <si>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</si>
  <si>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</si>
  <si>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</si>
  <si>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</si>
  <si>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</si>
  <si>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</si>
  <si>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</si>
  <si>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</si>
  <si>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</si>
  <si>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</si>
  <si>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</si>
  <si>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</si>
  <si>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</si>
  <si>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</si>
  <si>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</si>
  <si>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</si>
  <si>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</si>
  <si>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</si>
  <si>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</si>
  <si>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</si>
  <si>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</si>
  <si>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</si>
  <si>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</si>
  <si>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</si>
  <si>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</si>
  <si>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</si>
  <si>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</si>
  <si>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</si>
  <si>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</si>
  <si>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</si>
  <si>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</si>
  <si>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</si>
  <si>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</si>
  <si>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</si>
  <si>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</si>
  <si>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</si>
  <si>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</si>
  <si>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</si>
  <si>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</si>
  <si>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</si>
  <si>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</si>
  <si>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</si>
  <si>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</si>
  <si>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</si>
  <si>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</si>
  <si>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</si>
  <si>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</si>
  <si>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</si>
  <si>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</si>
  <si>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</si>
  <si>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</si>
  <si>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</si>
  <si>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</si>
  <si>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</si>
  <si>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</si>
  <si>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</si>
  <si>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</si>
  <si>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</si>
  <si>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</si>
  <si>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</si>
  <si>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</si>
  <si>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</si>
  <si>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</si>
  <si>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</si>
  <si>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</si>
  <si>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</si>
  <si>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</si>
  <si>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</si>
  <si>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</si>
  <si>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</si>
  <si>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</si>
  <si>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</si>
  <si>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</si>
  <si>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</si>
  <si>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</si>
  <si>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</si>
  <si>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</si>
  <si>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</si>
  <si>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</si>
  <si>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</si>
  <si>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</si>
  <si>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</si>
  <si>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</si>
  <si>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</si>
  <si>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</si>
  <si>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</si>
  <si>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</si>
  <si>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</si>
  <si>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</si>
  <si>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</si>
  <si>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</si>
  <si>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</si>
  <si>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</si>
  <si>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</si>
  <si>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</si>
  <si>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</si>
  <si>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</si>
  <si>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</si>
  <si>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</si>
  <si>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</si>
  <si>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</si>
  <si>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</si>
  <si>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</si>
  <si>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</si>
  <si>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</si>
  <si>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</si>
  <si>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</si>
  <si>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</si>
  <si>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</si>
  <si>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</si>
  <si>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</si>
  <si>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</si>
  <si>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</si>
  <si>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</si>
  <si>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</si>
  <si>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</si>
  <si>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</si>
  <si>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</si>
  <si>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</si>
  <si>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</si>
  <si>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</si>
  <si>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</si>
  <si>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</si>
  <si>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</si>
  <si>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</si>
  <si>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</si>
  <si>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</si>
  <si>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</si>
  <si>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</si>
  <si>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</si>
  <si>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</si>
  <si>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</si>
  <si>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</si>
  <si>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</si>
  <si>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</si>
  <si>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</si>
  <si>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</si>
  <si>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</si>
  <si>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</si>
  <si>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</si>
  <si>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</si>
  <si>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</si>
  <si>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</si>
  <si>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</si>
  <si>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</si>
  <si>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</si>
  <si>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</si>
  <si>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</si>
  <si>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</si>
  <si>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</si>
  <si>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</si>
  <si>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</si>
  <si>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</si>
  <si>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</si>
  <si>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</si>
  <si>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</si>
  <si>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</si>
  <si>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</si>
  <si>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</si>
  <si>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</si>
  <si>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</si>
  <si>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</si>
  <si>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</si>
  <si>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</si>
  <si>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</si>
  <si>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</si>
  <si>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</si>
  <si>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</si>
  <si>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</si>
  <si>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</si>
  <si>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</si>
  <si>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</si>
  <si>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</si>
  <si>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</si>
  <si>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</si>
  <si>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</si>
  <si>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</si>
  <si>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</si>
  <si>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</si>
  <si>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</si>
  <si>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</si>
  <si>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</si>
  <si>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</si>
  <si>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</si>
  <si>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</si>
  <si>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</si>
  <si>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</si>
  <si>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</si>
  <si>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</si>
  <si>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</si>
  <si>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</si>
  <si>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</si>
  <si>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</si>
  <si>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</si>
  <si>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</si>
  <si>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</si>
  <si>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</si>
  <si>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</si>
  <si>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</si>
  <si>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</si>
  <si>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</si>
  <si>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</si>
  <si>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</si>
  <si>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</si>
  <si>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</si>
  <si>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</si>
  <si>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</si>
  <si>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</si>
  <si>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</si>
  <si>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</si>
  <si>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</si>
  <si>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</si>
  <si>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</si>
  <si>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</si>
  <si>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</si>
  <si>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</si>
  <si>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</si>
  <si>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</si>
  <si>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</si>
  <si>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</si>
  <si>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</si>
  <si>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</si>
  <si>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</si>
  <si>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</si>
  <si>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</si>
  <si>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</si>
  <si>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</si>
  <si>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</si>
  <si>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</si>
  <si>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</si>
  <si>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</si>
  <si>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</si>
  <si>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</si>
  <si>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</si>
  <si>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</si>
  <si>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</si>
  <si>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</si>
  <si>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</si>
  <si>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</si>
  <si>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</si>
  <si>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</si>
  <si>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</si>
  <si>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</si>
  <si>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</si>
  <si>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</si>
  <si>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</si>
  <si>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</si>
  <si>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</si>
  <si>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</si>
  <si>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</si>
  <si>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</si>
  <si>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</si>
  <si>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</si>
  <si>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</si>
  <si>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</si>
  <si>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</si>
  <si>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</si>
  <si>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</si>
  <si>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</si>
  <si>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</si>
  <si>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</si>
  <si>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비타민A</t>
    <phoneticPr fontId="1" type="noConversion"/>
  </si>
  <si>
    <t>정보</t>
    <phoneticPr fontId="1" type="noConversion"/>
  </si>
  <si>
    <t>(설문지 : FFQ 95문항 설문지, 사용자 : 윤다영, ID : H1310111)</t>
  </si>
  <si>
    <t>출력시각</t>
    <phoneticPr fontId="1" type="noConversion"/>
  </si>
  <si>
    <t>2020년 12월 31일 10:27:50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</si>
  <si>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</si>
  <si>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</si>
  <si>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</si>
  <si>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</si>
  <si>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</si>
  <si>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</si>
  <si>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</si>
  <si>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</si>
  <si>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</si>
  <si>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</si>
  <si>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</si>
  <si>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</si>
  <si>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</si>
  <si>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</si>
  <si>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</si>
  <si>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</si>
  <si>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</si>
  <si>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</si>
  <si>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</si>
  <si>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</si>
  <si>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</si>
  <si>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</si>
  <si>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</si>
  <si>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</si>
  <si>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</si>
  <si>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</si>
  <si>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</si>
  <si>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</si>
  <si>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</si>
  <si>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</si>
  <si>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</si>
  <si>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</si>
  <si>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</si>
  <si>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</si>
  <si>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</si>
  <si>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</si>
  <si>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</si>
  <si>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</si>
  <si>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</si>
  <si>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</si>
  <si>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</si>
  <si>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</si>
  <si>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</si>
  <si>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</si>
  <si>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</si>
  <si>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</si>
  <si>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</si>
  <si>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</si>
  <si>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</si>
  <si>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</si>
  <si>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</si>
  <si>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</si>
  <si>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</si>
  <si>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</si>
  <si>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</si>
  <si>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</si>
  <si>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</si>
  <si>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H1310111</t>
  </si>
  <si>
    <t>윤다영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</si>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</sst>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136.27106000000001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598528"/>
        <c:axId val="206600064"/>
      </c:barChart>
      <c:catAx>
        <c:axId val="20659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600064"/>
        <c:crosses val="autoZero"/>
        <c:auto val="1"/>
        <c:lblAlgn val="ctr"/>
        <c:lblOffset val="100"/>
        <c:noMultiLvlLbl val="0"/>
      </c:catAx>
      <c:valAx>
        <c:axId val="206600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59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6.7397499999999999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270656"/>
        <c:axId val="207272192"/>
      </c:barChart>
      <c:catAx>
        <c:axId val="20727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272192"/>
        <c:crosses val="autoZero"/>
        <c:auto val="1"/>
        <c:lblAlgn val="ctr"/>
        <c:lblOffset val="100"/>
        <c:noMultiLvlLbl val="0"/>
      </c:catAx>
      <c:valAx>
        <c:axId val="207272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27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5.2507270000000004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307136"/>
        <c:axId val="207308672"/>
      </c:barChart>
      <c:catAx>
        <c:axId val="20730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308672"/>
        <c:crosses val="autoZero"/>
        <c:auto val="1"/>
        <c:lblAlgn val="ctr"/>
        <c:lblOffset val="100"/>
        <c:noMultiLvlLbl val="0"/>
      </c:catAx>
      <c:valAx>
        <c:axId val="20730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30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2314.884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503360"/>
        <c:axId val="207504896"/>
      </c:barChart>
      <c:catAx>
        <c:axId val="2075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504896"/>
        <c:crosses val="autoZero"/>
        <c:auto val="1"/>
        <c:lblAlgn val="ctr"/>
        <c:lblOffset val="100"/>
        <c:noMultiLvlLbl val="0"/>
      </c:catAx>
      <c:valAx>
        <c:axId val="20750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5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7946.9859999999999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568256"/>
        <c:axId val="207602816"/>
      </c:barChart>
      <c:catAx>
        <c:axId val="20756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602816"/>
        <c:crosses val="autoZero"/>
        <c:auto val="1"/>
        <c:lblAlgn val="ctr"/>
        <c:lblOffset val="100"/>
        <c:noMultiLvlLbl val="0"/>
      </c:catAx>
      <c:valAx>
        <c:axId val="2076028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56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370.57364000000001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784960"/>
        <c:axId val="207790848"/>
      </c:barChart>
      <c:catAx>
        <c:axId val="20778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790848"/>
        <c:crosses val="autoZero"/>
        <c:auto val="1"/>
        <c:lblAlgn val="ctr"/>
        <c:lblOffset val="100"/>
        <c:noMultiLvlLbl val="0"/>
      </c:catAx>
      <c:valAx>
        <c:axId val="20779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78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268.61219999999997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903360"/>
        <c:axId val="207913344"/>
      </c:barChart>
      <c:catAx>
        <c:axId val="20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913344"/>
        <c:crosses val="autoZero"/>
        <c:auto val="1"/>
        <c:lblAlgn val="ctr"/>
        <c:lblOffset val="100"/>
        <c:noMultiLvlLbl val="0"/>
      </c:catAx>
      <c:valAx>
        <c:axId val="207913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22.302599000000001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8013568"/>
        <c:axId val="208015360"/>
      </c:barChart>
      <c:catAx>
        <c:axId val="20801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015360"/>
        <c:crosses val="autoZero"/>
        <c:auto val="1"/>
        <c:lblAlgn val="ctr"/>
        <c:lblOffset val="100"/>
        <c:noMultiLvlLbl val="0"/>
      </c:catAx>
      <c:valAx>
        <c:axId val="208015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801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2134.5735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8062336"/>
        <c:axId val="208063872"/>
      </c:barChart>
      <c:catAx>
        <c:axId val="20806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063872"/>
        <c:crosses val="autoZero"/>
        <c:auto val="1"/>
        <c:lblAlgn val="ctr"/>
        <c:lblOffset val="100"/>
        <c:noMultiLvlLbl val="0"/>
      </c:catAx>
      <c:valAx>
        <c:axId val="2080638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806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7.396163E-2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8512512"/>
        <c:axId val="208514048"/>
      </c:barChart>
      <c:catAx>
        <c:axId val="20851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514048"/>
        <c:crosses val="autoZero"/>
        <c:auto val="1"/>
        <c:lblAlgn val="ctr"/>
        <c:lblOffset val="100"/>
        <c:noMultiLvlLbl val="0"/>
      </c:catAx>
      <c:valAx>
        <c:axId val="208514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851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7.0827549999999997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777216"/>
        <c:axId val="210778752"/>
      </c:barChart>
      <c:catAx>
        <c:axId val="21077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778752"/>
        <c:crosses val="autoZero"/>
        <c:auto val="1"/>
        <c:lblAlgn val="ctr"/>
        <c:lblOffset val="100"/>
        <c:noMultiLvlLbl val="0"/>
      </c:catAx>
      <c:valAx>
        <c:axId val="210778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77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63.665889999999997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766848"/>
        <c:axId val="206768384"/>
      </c:barChart>
      <c:catAx>
        <c:axId val="20676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768384"/>
        <c:crosses val="autoZero"/>
        <c:auto val="1"/>
        <c:lblAlgn val="ctr"/>
        <c:lblOffset val="100"/>
        <c:noMultiLvlLbl val="0"/>
      </c:catAx>
      <c:valAx>
        <c:axId val="206768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76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355.73770000000002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821888"/>
        <c:axId val="210823424"/>
      </c:barChart>
      <c:catAx>
        <c:axId val="21082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823424"/>
        <c:crosses val="autoZero"/>
        <c:auto val="1"/>
        <c:lblAlgn val="ctr"/>
        <c:lblOffset val="100"/>
        <c:noMultiLvlLbl val="0"/>
      </c:catAx>
      <c:valAx>
        <c:axId val="210823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82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142.18416999999999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1866368"/>
        <c:axId val="211867904"/>
      </c:barChart>
      <c:catAx>
        <c:axId val="21186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867904"/>
        <c:crosses val="autoZero"/>
        <c:auto val="1"/>
        <c:lblAlgn val="ctr"/>
        <c:lblOffset val="100"/>
        <c:noMultiLvlLbl val="0"/>
      </c:catAx>
      <c:valAx>
        <c:axId val="211867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186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7.2709999999999999</c:v>
                </c:pt>
                <c:pt idx="1">
                  <c:v>18.388000000000002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2804352"/>
        <c:axId val="212805888"/>
      </c:barChart>
      <c:catAx>
        <c:axId val="21280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805888"/>
        <c:crosses val="autoZero"/>
        <c:auto val="1"/>
        <c:lblAlgn val="ctr"/>
        <c:lblOffset val="100"/>
        <c:noMultiLvlLbl val="0"/>
      </c:catAx>
      <c:valAx>
        <c:axId val="212805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80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19.990088</c:v>
                </c:pt>
                <c:pt idx="1">
                  <c:v>22.611257999999999</c:v>
                </c:pt>
                <c:pt idx="2">
                  <c:v>21.016304000000002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1311.3353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066688"/>
        <c:axId val="214068224"/>
      </c:barChart>
      <c:catAx>
        <c:axId val="21406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068224"/>
        <c:crosses val="autoZero"/>
        <c:auto val="1"/>
        <c:lblAlgn val="ctr"/>
        <c:lblOffset val="100"/>
        <c:noMultiLvlLbl val="0"/>
      </c:catAx>
      <c:valAx>
        <c:axId val="214068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06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44.787117000000002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116224"/>
        <c:axId val="214117760"/>
      </c:barChart>
      <c:catAx>
        <c:axId val="21411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117760"/>
        <c:crosses val="autoZero"/>
        <c:auto val="1"/>
        <c:lblAlgn val="ctr"/>
        <c:lblOffset val="100"/>
        <c:noMultiLvlLbl val="0"/>
      </c:catAx>
      <c:valAx>
        <c:axId val="21411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11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74.105000000000004</c:v>
                </c:pt>
                <c:pt idx="1">
                  <c:v>10.066000000000001</c:v>
                </c:pt>
                <c:pt idx="2">
                  <c:v>15.829000000000001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4157184"/>
        <c:axId val="214158720"/>
      </c:barChart>
      <c:catAx>
        <c:axId val="21415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158720"/>
        <c:crosses val="autoZero"/>
        <c:auto val="1"/>
        <c:lblAlgn val="ctr"/>
        <c:lblOffset val="100"/>
        <c:noMultiLvlLbl val="0"/>
      </c:catAx>
      <c:valAx>
        <c:axId val="214158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15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3880.0403000000001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214912"/>
        <c:axId val="214224896"/>
      </c:barChart>
      <c:catAx>
        <c:axId val="21421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224896"/>
        <c:crosses val="autoZero"/>
        <c:auto val="1"/>
        <c:lblAlgn val="ctr"/>
        <c:lblOffset val="100"/>
        <c:noMultiLvlLbl val="0"/>
      </c:catAx>
      <c:valAx>
        <c:axId val="214224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21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388.49883999999997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267776"/>
        <c:axId val="214269312"/>
      </c:barChart>
      <c:catAx>
        <c:axId val="21426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269312"/>
        <c:crosses val="autoZero"/>
        <c:auto val="1"/>
        <c:lblAlgn val="ctr"/>
        <c:lblOffset val="100"/>
        <c:noMultiLvlLbl val="0"/>
      </c:catAx>
      <c:valAx>
        <c:axId val="214269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26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1262.4684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280128"/>
        <c:axId val="263281664"/>
      </c:barChart>
      <c:catAx>
        <c:axId val="26328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281664"/>
        <c:crosses val="autoZero"/>
        <c:auto val="1"/>
        <c:lblAlgn val="ctr"/>
        <c:lblOffset val="100"/>
        <c:noMultiLvlLbl val="0"/>
      </c:catAx>
      <c:valAx>
        <c:axId val="26328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28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5.8620805999999996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812288"/>
        <c:axId val="206813824"/>
      </c:barChart>
      <c:catAx>
        <c:axId val="20681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813824"/>
        <c:crosses val="autoZero"/>
        <c:auto val="1"/>
        <c:lblAlgn val="ctr"/>
        <c:lblOffset val="100"/>
        <c:noMultiLvlLbl val="0"/>
      </c:catAx>
      <c:valAx>
        <c:axId val="206813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81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14044.300999999999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73028224"/>
        <c:axId val="273029760"/>
      </c:barChart>
      <c:catAx>
        <c:axId val="27302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3029760"/>
        <c:crosses val="autoZero"/>
        <c:auto val="1"/>
        <c:lblAlgn val="ctr"/>
        <c:lblOffset val="100"/>
        <c:noMultiLvlLbl val="0"/>
      </c:catAx>
      <c:valAx>
        <c:axId val="273029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7302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36.099262000000003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73060608"/>
        <c:axId val="273062144"/>
      </c:barChart>
      <c:catAx>
        <c:axId val="27306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3062144"/>
        <c:crosses val="autoZero"/>
        <c:auto val="1"/>
        <c:lblAlgn val="ctr"/>
        <c:lblOffset val="100"/>
        <c:noMultiLvlLbl val="0"/>
      </c:catAx>
      <c:valAx>
        <c:axId val="273062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7306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3.9941304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73125760"/>
        <c:axId val="273127296"/>
      </c:barChart>
      <c:catAx>
        <c:axId val="27312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3127296"/>
        <c:crosses val="autoZero"/>
        <c:auto val="1"/>
        <c:lblAlgn val="ctr"/>
        <c:lblOffset val="100"/>
        <c:noMultiLvlLbl val="0"/>
      </c:catAx>
      <c:valAx>
        <c:axId val="273127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7312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633.61774000000003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870016"/>
        <c:axId val="206871552"/>
      </c:barChart>
      <c:catAx>
        <c:axId val="20687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871552"/>
        <c:crosses val="autoZero"/>
        <c:auto val="1"/>
        <c:lblAlgn val="ctr"/>
        <c:lblOffset val="100"/>
        <c:noMultiLvlLbl val="0"/>
      </c:catAx>
      <c:valAx>
        <c:axId val="20687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87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3.1381464000000001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903168"/>
        <c:axId val="206904704"/>
      </c:barChart>
      <c:catAx>
        <c:axId val="20690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904704"/>
        <c:crosses val="autoZero"/>
        <c:auto val="1"/>
        <c:lblAlgn val="ctr"/>
        <c:lblOffset val="100"/>
        <c:noMultiLvlLbl val="0"/>
      </c:catAx>
      <c:valAx>
        <c:axId val="206904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90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33.216602000000002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030528"/>
        <c:axId val="207032320"/>
      </c:barChart>
      <c:catAx>
        <c:axId val="2070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032320"/>
        <c:crosses val="autoZero"/>
        <c:auto val="1"/>
        <c:lblAlgn val="ctr"/>
        <c:lblOffset val="100"/>
        <c:noMultiLvlLbl val="0"/>
      </c:catAx>
      <c:valAx>
        <c:axId val="207032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0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3.9941304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091584"/>
        <c:axId val="207093120"/>
      </c:barChart>
      <c:catAx>
        <c:axId val="20709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093120"/>
        <c:crosses val="autoZero"/>
        <c:auto val="1"/>
        <c:lblAlgn val="ctr"/>
        <c:lblOffset val="100"/>
        <c:noMultiLvlLbl val="0"/>
      </c:catAx>
      <c:valAx>
        <c:axId val="20709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09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1211.3448000000001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164928"/>
        <c:axId val="207166464"/>
      </c:barChart>
      <c:catAx>
        <c:axId val="20716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166464"/>
        <c:crosses val="autoZero"/>
        <c:auto val="1"/>
        <c:lblAlgn val="ctr"/>
        <c:lblOffset val="100"/>
        <c:noMultiLvlLbl val="0"/>
      </c:catAx>
      <c:valAx>
        <c:axId val="207166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16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18.909314999999999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213696"/>
        <c:axId val="207215232"/>
      </c:barChart>
      <c:catAx>
        <c:axId val="20721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215232"/>
        <c:crosses val="autoZero"/>
        <c:auto val="1"/>
        <c:lblAlgn val="ctr"/>
        <c:lblOffset val="100"/>
        <c:noMultiLvlLbl val="0"/>
      </c:catAx>
      <c:valAx>
        <c:axId val="207215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21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윤다영, ID : H1310111)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31일 10:27:50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2100</v>
      </c>
      <c r="C6" s="59">
        <f>'DRIs DATA 입력'!C6</f>
        <v>3880.0403000000001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136.27106000000001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63.665889999999997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74.105000000000004</v>
      </c>
      <c r="G8" s="59">
        <f>'DRIs DATA 입력'!G8</f>
        <v>10.066000000000001</v>
      </c>
      <c r="H8" s="59">
        <f>'DRIs DATA 입력'!H8</f>
        <v>15.829000000000001</v>
      </c>
      <c r="I8" s="46"/>
      <c r="J8" s="59" t="s">
        <v>216</v>
      </c>
      <c r="K8" s="59">
        <f>'DRIs DATA 입력'!K8</f>
        <v>7.2709999999999999</v>
      </c>
      <c r="L8" s="59">
        <f>'DRIs DATA 입력'!L8</f>
        <v>18.388000000000002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1311.3353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44.787117000000002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5.8620805999999996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633.61774000000003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388.49883999999997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3.9566340000000002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3.1381464000000001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33.216602000000002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3.9941304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1211.3448000000001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18.909314999999999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6.7397499999999999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5.2507270000000004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1262.4684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2314.884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14044.300999999999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7946.9859999999999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370.57364000000001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268.61219999999997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36.099262000000003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22.302599000000001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2134.5735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7.396163E-2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7.0827549999999997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355.73770000000002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142.18416999999999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O42" sqref="O4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3">
      <c r="A3" s="68" t="s">
        <v>281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282</v>
      </c>
      <c r="B4" s="67"/>
      <c r="C4" s="67"/>
      <c r="E4" s="69" t="s">
        <v>283</v>
      </c>
      <c r="F4" s="70"/>
      <c r="G4" s="70"/>
      <c r="H4" s="71"/>
      <c r="J4" s="69" t="s">
        <v>284</v>
      </c>
      <c r="K4" s="70"/>
      <c r="L4" s="71"/>
      <c r="N4" s="67" t="s">
        <v>285</v>
      </c>
      <c r="O4" s="67"/>
      <c r="P4" s="67"/>
      <c r="Q4" s="67"/>
      <c r="R4" s="67"/>
      <c r="S4" s="67"/>
      <c r="U4" s="67" t="s">
        <v>286</v>
      </c>
      <c r="V4" s="67"/>
      <c r="W4" s="67"/>
      <c r="X4" s="67"/>
      <c r="Y4" s="67"/>
      <c r="Z4" s="67"/>
    </row>
    <row r="5" spans="1:27" x14ac:dyDescent="0.3">
      <c r="A5" s="65"/>
      <c r="B5" s="65" t="s">
        <v>287</v>
      </c>
      <c r="C5" s="65" t="s">
        <v>288</v>
      </c>
      <c r="E5" s="65"/>
      <c r="F5" s="65" t="s">
        <v>289</v>
      </c>
      <c r="G5" s="65" t="s">
        <v>290</v>
      </c>
      <c r="H5" s="65" t="s">
        <v>285</v>
      </c>
      <c r="J5" s="65"/>
      <c r="K5" s="65" t="s">
        <v>291</v>
      </c>
      <c r="L5" s="65" t="s">
        <v>292</v>
      </c>
      <c r="N5" s="65"/>
      <c r="O5" s="65" t="s">
        <v>293</v>
      </c>
      <c r="P5" s="65" t="s">
        <v>294</v>
      </c>
      <c r="Q5" s="65" t="s">
        <v>295</v>
      </c>
      <c r="R5" s="65" t="s">
        <v>296</v>
      </c>
      <c r="S5" s="65" t="s">
        <v>288</v>
      </c>
      <c r="U5" s="65"/>
      <c r="V5" s="65" t="s">
        <v>293</v>
      </c>
      <c r="W5" s="65" t="s">
        <v>294</v>
      </c>
      <c r="X5" s="65" t="s">
        <v>295</v>
      </c>
      <c r="Y5" s="65" t="s">
        <v>296</v>
      </c>
      <c r="Z5" s="65" t="s">
        <v>288</v>
      </c>
    </row>
    <row r="6" spans="1:27" x14ac:dyDescent="0.3">
      <c r="A6" s="65" t="s">
        <v>282</v>
      </c>
      <c r="B6" s="65">
        <v>2100</v>
      </c>
      <c r="C6" s="65">
        <v>3880.0403000000001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45</v>
      </c>
      <c r="P6" s="65">
        <v>55</v>
      </c>
      <c r="Q6" s="65">
        <v>0</v>
      </c>
      <c r="R6" s="65">
        <v>0</v>
      </c>
      <c r="S6" s="65">
        <v>136.27106000000001</v>
      </c>
      <c r="U6" s="65" t="s">
        <v>299</v>
      </c>
      <c r="V6" s="65">
        <v>0</v>
      </c>
      <c r="W6" s="65">
        <v>0</v>
      </c>
      <c r="X6" s="65">
        <v>20</v>
      </c>
      <c r="Y6" s="65">
        <v>0</v>
      </c>
      <c r="Z6" s="65">
        <v>63.665889999999997</v>
      </c>
    </row>
    <row r="7" spans="1:27" x14ac:dyDescent="0.3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 x14ac:dyDescent="0.3">
      <c r="E8" s="65" t="s">
        <v>301</v>
      </c>
      <c r="F8" s="65">
        <v>74.105000000000004</v>
      </c>
      <c r="G8" s="65">
        <v>10.066000000000001</v>
      </c>
      <c r="H8" s="65">
        <v>15.829000000000001</v>
      </c>
      <c r="J8" s="65" t="s">
        <v>301</v>
      </c>
      <c r="K8" s="65">
        <v>7.2709999999999999</v>
      </c>
      <c r="L8" s="65">
        <v>18.388000000000002</v>
      </c>
    </row>
    <row r="13" spans="1:27" x14ac:dyDescent="0.3">
      <c r="A13" s="66" t="s">
        <v>302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276</v>
      </c>
      <c r="B14" s="67"/>
      <c r="C14" s="67"/>
      <c r="D14" s="67"/>
      <c r="E14" s="67"/>
      <c r="F14" s="67"/>
      <c r="H14" s="67" t="s">
        <v>303</v>
      </c>
      <c r="I14" s="67"/>
      <c r="J14" s="67"/>
      <c r="K14" s="67"/>
      <c r="L14" s="67"/>
      <c r="M14" s="67"/>
      <c r="O14" s="67" t="s">
        <v>304</v>
      </c>
      <c r="P14" s="67"/>
      <c r="Q14" s="67"/>
      <c r="R14" s="67"/>
      <c r="S14" s="67"/>
      <c r="T14" s="67"/>
      <c r="V14" s="67" t="s">
        <v>305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293</v>
      </c>
      <c r="C15" s="65" t="s">
        <v>294</v>
      </c>
      <c r="D15" s="65" t="s">
        <v>295</v>
      </c>
      <c r="E15" s="65" t="s">
        <v>296</v>
      </c>
      <c r="F15" s="65" t="s">
        <v>288</v>
      </c>
      <c r="H15" s="65"/>
      <c r="I15" s="65" t="s">
        <v>293</v>
      </c>
      <c r="J15" s="65" t="s">
        <v>294</v>
      </c>
      <c r="K15" s="65" t="s">
        <v>295</v>
      </c>
      <c r="L15" s="65" t="s">
        <v>296</v>
      </c>
      <c r="M15" s="65" t="s">
        <v>288</v>
      </c>
      <c r="O15" s="65"/>
      <c r="P15" s="65" t="s">
        <v>293</v>
      </c>
      <c r="Q15" s="65" t="s">
        <v>294</v>
      </c>
      <c r="R15" s="65" t="s">
        <v>295</v>
      </c>
      <c r="S15" s="65" t="s">
        <v>296</v>
      </c>
      <c r="T15" s="65" t="s">
        <v>288</v>
      </c>
      <c r="V15" s="65"/>
      <c r="W15" s="65" t="s">
        <v>293</v>
      </c>
      <c r="X15" s="65" t="s">
        <v>294</v>
      </c>
      <c r="Y15" s="65" t="s">
        <v>295</v>
      </c>
      <c r="Z15" s="65" t="s">
        <v>296</v>
      </c>
      <c r="AA15" s="65" t="s">
        <v>288</v>
      </c>
    </row>
    <row r="16" spans="1:27" x14ac:dyDescent="0.3">
      <c r="A16" s="65" t="s">
        <v>306</v>
      </c>
      <c r="B16" s="65">
        <v>460</v>
      </c>
      <c r="C16" s="65">
        <v>650</v>
      </c>
      <c r="D16" s="65">
        <v>0</v>
      </c>
      <c r="E16" s="65">
        <v>2300</v>
      </c>
      <c r="F16" s="65">
        <v>1311.3353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44.787117000000002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5.8620805999999996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633.61774000000003</v>
      </c>
    </row>
    <row r="23" spans="1:62" x14ac:dyDescent="0.3">
      <c r="A23" s="66" t="s">
        <v>307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308</v>
      </c>
      <c r="B24" s="67"/>
      <c r="C24" s="67"/>
      <c r="D24" s="67"/>
      <c r="E24" s="67"/>
      <c r="F24" s="67"/>
      <c r="H24" s="67" t="s">
        <v>309</v>
      </c>
      <c r="I24" s="67"/>
      <c r="J24" s="67"/>
      <c r="K24" s="67"/>
      <c r="L24" s="67"/>
      <c r="M24" s="67"/>
      <c r="O24" s="67" t="s">
        <v>310</v>
      </c>
      <c r="P24" s="67"/>
      <c r="Q24" s="67"/>
      <c r="R24" s="67"/>
      <c r="S24" s="67"/>
      <c r="T24" s="67"/>
      <c r="V24" s="67" t="s">
        <v>311</v>
      </c>
      <c r="W24" s="67"/>
      <c r="X24" s="67"/>
      <c r="Y24" s="67"/>
      <c r="Z24" s="67"/>
      <c r="AA24" s="67"/>
      <c r="AC24" s="67" t="s">
        <v>312</v>
      </c>
      <c r="AD24" s="67"/>
      <c r="AE24" s="67"/>
      <c r="AF24" s="67"/>
      <c r="AG24" s="67"/>
      <c r="AH24" s="67"/>
      <c r="AJ24" s="67" t="s">
        <v>313</v>
      </c>
      <c r="AK24" s="67"/>
      <c r="AL24" s="67"/>
      <c r="AM24" s="67"/>
      <c r="AN24" s="67"/>
      <c r="AO24" s="67"/>
      <c r="AQ24" s="67" t="s">
        <v>314</v>
      </c>
      <c r="AR24" s="67"/>
      <c r="AS24" s="67"/>
      <c r="AT24" s="67"/>
      <c r="AU24" s="67"/>
      <c r="AV24" s="67"/>
      <c r="AX24" s="67" t="s">
        <v>315</v>
      </c>
      <c r="AY24" s="67"/>
      <c r="AZ24" s="67"/>
      <c r="BA24" s="67"/>
      <c r="BB24" s="67"/>
      <c r="BC24" s="67"/>
      <c r="BE24" s="67" t="s">
        <v>316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293</v>
      </c>
      <c r="C25" s="65" t="s">
        <v>294</v>
      </c>
      <c r="D25" s="65" t="s">
        <v>295</v>
      </c>
      <c r="E25" s="65" t="s">
        <v>296</v>
      </c>
      <c r="F25" s="65" t="s">
        <v>288</v>
      </c>
      <c r="H25" s="65"/>
      <c r="I25" s="65" t="s">
        <v>293</v>
      </c>
      <c r="J25" s="65" t="s">
        <v>294</v>
      </c>
      <c r="K25" s="65" t="s">
        <v>295</v>
      </c>
      <c r="L25" s="65" t="s">
        <v>296</v>
      </c>
      <c r="M25" s="65" t="s">
        <v>288</v>
      </c>
      <c r="O25" s="65"/>
      <c r="P25" s="65" t="s">
        <v>293</v>
      </c>
      <c r="Q25" s="65" t="s">
        <v>294</v>
      </c>
      <c r="R25" s="65" t="s">
        <v>295</v>
      </c>
      <c r="S25" s="65" t="s">
        <v>296</v>
      </c>
      <c r="T25" s="65" t="s">
        <v>288</v>
      </c>
      <c r="V25" s="65"/>
      <c r="W25" s="65" t="s">
        <v>293</v>
      </c>
      <c r="X25" s="65" t="s">
        <v>294</v>
      </c>
      <c r="Y25" s="65" t="s">
        <v>295</v>
      </c>
      <c r="Z25" s="65" t="s">
        <v>296</v>
      </c>
      <c r="AA25" s="65" t="s">
        <v>288</v>
      </c>
      <c r="AC25" s="65"/>
      <c r="AD25" s="65" t="s">
        <v>293</v>
      </c>
      <c r="AE25" s="65" t="s">
        <v>294</v>
      </c>
      <c r="AF25" s="65" t="s">
        <v>295</v>
      </c>
      <c r="AG25" s="65" t="s">
        <v>296</v>
      </c>
      <c r="AH25" s="65" t="s">
        <v>288</v>
      </c>
      <c r="AJ25" s="65"/>
      <c r="AK25" s="65" t="s">
        <v>293</v>
      </c>
      <c r="AL25" s="65" t="s">
        <v>294</v>
      </c>
      <c r="AM25" s="65" t="s">
        <v>295</v>
      </c>
      <c r="AN25" s="65" t="s">
        <v>296</v>
      </c>
      <c r="AO25" s="65" t="s">
        <v>288</v>
      </c>
      <c r="AQ25" s="65"/>
      <c r="AR25" s="65" t="s">
        <v>293</v>
      </c>
      <c r="AS25" s="65" t="s">
        <v>294</v>
      </c>
      <c r="AT25" s="65" t="s">
        <v>295</v>
      </c>
      <c r="AU25" s="65" t="s">
        <v>296</v>
      </c>
      <c r="AV25" s="65" t="s">
        <v>288</v>
      </c>
      <c r="AX25" s="65"/>
      <c r="AY25" s="65" t="s">
        <v>293</v>
      </c>
      <c r="AZ25" s="65" t="s">
        <v>294</v>
      </c>
      <c r="BA25" s="65" t="s">
        <v>295</v>
      </c>
      <c r="BB25" s="65" t="s">
        <v>296</v>
      </c>
      <c r="BC25" s="65" t="s">
        <v>288</v>
      </c>
      <c r="BE25" s="65"/>
      <c r="BF25" s="65" t="s">
        <v>293</v>
      </c>
      <c r="BG25" s="65" t="s">
        <v>294</v>
      </c>
      <c r="BH25" s="65" t="s">
        <v>295</v>
      </c>
      <c r="BI25" s="65" t="s">
        <v>296</v>
      </c>
      <c r="BJ25" s="65" t="s">
        <v>288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388.49883999999997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3.9566340000000002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3.1381464000000001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33.216602000000002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3.9941304</v>
      </c>
      <c r="AJ26" s="65" t="s">
        <v>317</v>
      </c>
      <c r="AK26" s="65">
        <v>320</v>
      </c>
      <c r="AL26" s="65">
        <v>400</v>
      </c>
      <c r="AM26" s="65">
        <v>0</v>
      </c>
      <c r="AN26" s="65">
        <v>1000</v>
      </c>
      <c r="AO26" s="65">
        <v>1211.3448000000001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18.909314999999999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6.7397499999999999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5.2507270000000004</v>
      </c>
    </row>
    <row r="33" spans="1:68" x14ac:dyDescent="0.3">
      <c r="A33" s="66" t="s">
        <v>318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319</v>
      </c>
      <c r="B34" s="67"/>
      <c r="C34" s="67"/>
      <c r="D34" s="67"/>
      <c r="E34" s="67"/>
      <c r="F34" s="67"/>
      <c r="H34" s="67" t="s">
        <v>320</v>
      </c>
      <c r="I34" s="67"/>
      <c r="J34" s="67"/>
      <c r="K34" s="67"/>
      <c r="L34" s="67"/>
      <c r="M34" s="67"/>
      <c r="O34" s="67" t="s">
        <v>321</v>
      </c>
      <c r="P34" s="67"/>
      <c r="Q34" s="67"/>
      <c r="R34" s="67"/>
      <c r="S34" s="67"/>
      <c r="T34" s="67"/>
      <c r="V34" s="67" t="s">
        <v>322</v>
      </c>
      <c r="W34" s="67"/>
      <c r="X34" s="67"/>
      <c r="Y34" s="67"/>
      <c r="Z34" s="67"/>
      <c r="AA34" s="67"/>
      <c r="AC34" s="67" t="s">
        <v>323</v>
      </c>
      <c r="AD34" s="67"/>
      <c r="AE34" s="67"/>
      <c r="AF34" s="67"/>
      <c r="AG34" s="67"/>
      <c r="AH34" s="67"/>
      <c r="AJ34" s="67" t="s">
        <v>324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293</v>
      </c>
      <c r="C35" s="65" t="s">
        <v>294</v>
      </c>
      <c r="D35" s="65" t="s">
        <v>295</v>
      </c>
      <c r="E35" s="65" t="s">
        <v>296</v>
      </c>
      <c r="F35" s="65" t="s">
        <v>288</v>
      </c>
      <c r="H35" s="65"/>
      <c r="I35" s="65" t="s">
        <v>293</v>
      </c>
      <c r="J35" s="65" t="s">
        <v>294</v>
      </c>
      <c r="K35" s="65" t="s">
        <v>295</v>
      </c>
      <c r="L35" s="65" t="s">
        <v>296</v>
      </c>
      <c r="M35" s="65" t="s">
        <v>288</v>
      </c>
      <c r="O35" s="65"/>
      <c r="P35" s="65" t="s">
        <v>293</v>
      </c>
      <c r="Q35" s="65" t="s">
        <v>294</v>
      </c>
      <c r="R35" s="65" t="s">
        <v>295</v>
      </c>
      <c r="S35" s="65" t="s">
        <v>296</v>
      </c>
      <c r="T35" s="65" t="s">
        <v>288</v>
      </c>
      <c r="V35" s="65"/>
      <c r="W35" s="65" t="s">
        <v>293</v>
      </c>
      <c r="X35" s="65" t="s">
        <v>294</v>
      </c>
      <c r="Y35" s="65" t="s">
        <v>295</v>
      </c>
      <c r="Z35" s="65" t="s">
        <v>296</v>
      </c>
      <c r="AA35" s="65" t="s">
        <v>288</v>
      </c>
      <c r="AC35" s="65"/>
      <c r="AD35" s="65" t="s">
        <v>293</v>
      </c>
      <c r="AE35" s="65" t="s">
        <v>294</v>
      </c>
      <c r="AF35" s="65" t="s">
        <v>295</v>
      </c>
      <c r="AG35" s="65" t="s">
        <v>296</v>
      </c>
      <c r="AH35" s="65" t="s">
        <v>288</v>
      </c>
      <c r="AJ35" s="65"/>
      <c r="AK35" s="65" t="s">
        <v>293</v>
      </c>
      <c r="AL35" s="65" t="s">
        <v>294</v>
      </c>
      <c r="AM35" s="65" t="s">
        <v>295</v>
      </c>
      <c r="AN35" s="65" t="s">
        <v>296</v>
      </c>
      <c r="AO35" s="65" t="s">
        <v>288</v>
      </c>
    </row>
    <row r="36" spans="1:68" x14ac:dyDescent="0.3">
      <c r="A36" s="65" t="s">
        <v>17</v>
      </c>
      <c r="B36" s="65">
        <v>530</v>
      </c>
      <c r="C36" s="65">
        <v>700</v>
      </c>
      <c r="D36" s="65">
        <v>0</v>
      </c>
      <c r="E36" s="65">
        <v>2500</v>
      </c>
      <c r="F36" s="65">
        <v>1262.4684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2314.884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14044.300999999999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7946.9859999999999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370.57364000000001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268.61219999999997</v>
      </c>
    </row>
    <row r="43" spans="1:68" x14ac:dyDescent="0.3">
      <c r="A43" s="66" t="s">
        <v>325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326</v>
      </c>
      <c r="B44" s="67"/>
      <c r="C44" s="67"/>
      <c r="D44" s="67"/>
      <c r="E44" s="67"/>
      <c r="F44" s="67"/>
      <c r="H44" s="67" t="s">
        <v>327</v>
      </c>
      <c r="I44" s="67"/>
      <c r="J44" s="67"/>
      <c r="K44" s="67"/>
      <c r="L44" s="67"/>
      <c r="M44" s="67"/>
      <c r="O44" s="67" t="s">
        <v>328</v>
      </c>
      <c r="P44" s="67"/>
      <c r="Q44" s="67"/>
      <c r="R44" s="67"/>
      <c r="S44" s="67"/>
      <c r="T44" s="67"/>
      <c r="V44" s="67" t="s">
        <v>329</v>
      </c>
      <c r="W44" s="67"/>
      <c r="X44" s="67"/>
      <c r="Y44" s="67"/>
      <c r="Z44" s="67"/>
      <c r="AA44" s="67"/>
      <c r="AC44" s="67" t="s">
        <v>330</v>
      </c>
      <c r="AD44" s="67"/>
      <c r="AE44" s="67"/>
      <c r="AF44" s="67"/>
      <c r="AG44" s="67"/>
      <c r="AH44" s="67"/>
      <c r="AJ44" s="67" t="s">
        <v>331</v>
      </c>
      <c r="AK44" s="67"/>
      <c r="AL44" s="67"/>
      <c r="AM44" s="67"/>
      <c r="AN44" s="67"/>
      <c r="AO44" s="67"/>
      <c r="AQ44" s="67" t="s">
        <v>332</v>
      </c>
      <c r="AR44" s="67"/>
      <c r="AS44" s="67"/>
      <c r="AT44" s="67"/>
      <c r="AU44" s="67"/>
      <c r="AV44" s="67"/>
      <c r="AX44" s="67" t="s">
        <v>333</v>
      </c>
      <c r="AY44" s="67"/>
      <c r="AZ44" s="67"/>
      <c r="BA44" s="67"/>
      <c r="BB44" s="67"/>
      <c r="BC44" s="67"/>
      <c r="BE44" s="67" t="s">
        <v>334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293</v>
      </c>
      <c r="C45" s="65" t="s">
        <v>294</v>
      </c>
      <c r="D45" s="65" t="s">
        <v>295</v>
      </c>
      <c r="E45" s="65" t="s">
        <v>296</v>
      </c>
      <c r="F45" s="65" t="s">
        <v>288</v>
      </c>
      <c r="H45" s="65"/>
      <c r="I45" s="65" t="s">
        <v>293</v>
      </c>
      <c r="J45" s="65" t="s">
        <v>294</v>
      </c>
      <c r="K45" s="65" t="s">
        <v>295</v>
      </c>
      <c r="L45" s="65" t="s">
        <v>296</v>
      </c>
      <c r="M45" s="65" t="s">
        <v>288</v>
      </c>
      <c r="O45" s="65"/>
      <c r="P45" s="65" t="s">
        <v>293</v>
      </c>
      <c r="Q45" s="65" t="s">
        <v>294</v>
      </c>
      <c r="R45" s="65" t="s">
        <v>295</v>
      </c>
      <c r="S45" s="65" t="s">
        <v>296</v>
      </c>
      <c r="T45" s="65" t="s">
        <v>288</v>
      </c>
      <c r="V45" s="65"/>
      <c r="W45" s="65" t="s">
        <v>293</v>
      </c>
      <c r="X45" s="65" t="s">
        <v>294</v>
      </c>
      <c r="Y45" s="65" t="s">
        <v>295</v>
      </c>
      <c r="Z45" s="65" t="s">
        <v>296</v>
      </c>
      <c r="AA45" s="65" t="s">
        <v>288</v>
      </c>
      <c r="AC45" s="65"/>
      <c r="AD45" s="65" t="s">
        <v>293</v>
      </c>
      <c r="AE45" s="65" t="s">
        <v>294</v>
      </c>
      <c r="AF45" s="65" t="s">
        <v>295</v>
      </c>
      <c r="AG45" s="65" t="s">
        <v>296</v>
      </c>
      <c r="AH45" s="65" t="s">
        <v>288</v>
      </c>
      <c r="AJ45" s="65"/>
      <c r="AK45" s="65" t="s">
        <v>293</v>
      </c>
      <c r="AL45" s="65" t="s">
        <v>294</v>
      </c>
      <c r="AM45" s="65" t="s">
        <v>295</v>
      </c>
      <c r="AN45" s="65" t="s">
        <v>296</v>
      </c>
      <c r="AO45" s="65" t="s">
        <v>288</v>
      </c>
      <c r="AQ45" s="65"/>
      <c r="AR45" s="65" t="s">
        <v>293</v>
      </c>
      <c r="AS45" s="65" t="s">
        <v>294</v>
      </c>
      <c r="AT45" s="65" t="s">
        <v>295</v>
      </c>
      <c r="AU45" s="65" t="s">
        <v>296</v>
      </c>
      <c r="AV45" s="65" t="s">
        <v>288</v>
      </c>
      <c r="AX45" s="65"/>
      <c r="AY45" s="65" t="s">
        <v>293</v>
      </c>
      <c r="AZ45" s="65" t="s">
        <v>294</v>
      </c>
      <c r="BA45" s="65" t="s">
        <v>295</v>
      </c>
      <c r="BB45" s="65" t="s">
        <v>296</v>
      </c>
      <c r="BC45" s="65" t="s">
        <v>288</v>
      </c>
      <c r="BE45" s="65"/>
      <c r="BF45" s="65" t="s">
        <v>293</v>
      </c>
      <c r="BG45" s="65" t="s">
        <v>294</v>
      </c>
      <c r="BH45" s="65" t="s">
        <v>295</v>
      </c>
      <c r="BI45" s="65" t="s">
        <v>296</v>
      </c>
      <c r="BJ45" s="65" t="s">
        <v>288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36.099262000000003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22.302599000000001</v>
      </c>
      <c r="O46" s="65" t="s">
        <v>335</v>
      </c>
      <c r="P46" s="65">
        <v>600</v>
      </c>
      <c r="Q46" s="65">
        <v>800</v>
      </c>
      <c r="R46" s="65">
        <v>0</v>
      </c>
      <c r="S46" s="65">
        <v>10000</v>
      </c>
      <c r="T46" s="65">
        <v>2134.5735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7.396163E-2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7.0827549999999997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355.73770000000002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142.18416999999999</v>
      </c>
      <c r="AX46" s="65" t="s">
        <v>336</v>
      </c>
      <c r="AY46" s="65"/>
      <c r="AZ46" s="65"/>
      <c r="BA46" s="65"/>
      <c r="BB46" s="65"/>
      <c r="BC46" s="65"/>
      <c r="BE46" s="65" t="s">
        <v>337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338</v>
      </c>
      <c r="B2" s="61" t="s">
        <v>339</v>
      </c>
      <c r="C2" s="61" t="s">
        <v>340</v>
      </c>
      <c r="D2" s="61">
        <v>28</v>
      </c>
      <c r="E2" s="61">
        <v>3880.0403000000001</v>
      </c>
      <c r="F2" s="61">
        <v>637.98410000000001</v>
      </c>
      <c r="G2" s="61">
        <v>86.663319999999999</v>
      </c>
      <c r="H2" s="61">
        <v>48.643059999999998</v>
      </c>
      <c r="I2" s="61">
        <v>38.020263999999997</v>
      </c>
      <c r="J2" s="61">
        <v>136.27106000000001</v>
      </c>
      <c r="K2" s="61">
        <v>78.282139999999998</v>
      </c>
      <c r="L2" s="61">
        <v>57.988906999999998</v>
      </c>
      <c r="M2" s="61">
        <v>63.665889999999997</v>
      </c>
      <c r="N2" s="61">
        <v>7.7679989999999997</v>
      </c>
      <c r="O2" s="61">
        <v>37.381256</v>
      </c>
      <c r="P2" s="61">
        <v>2183.9888000000001</v>
      </c>
      <c r="Q2" s="61">
        <v>60.064754000000001</v>
      </c>
      <c r="R2" s="61">
        <v>1311.3353</v>
      </c>
      <c r="S2" s="61">
        <v>194.22632999999999</v>
      </c>
      <c r="T2" s="61">
        <v>13405.306</v>
      </c>
      <c r="U2" s="61">
        <v>5.8620805999999996</v>
      </c>
      <c r="V2" s="61">
        <v>44.787117000000002</v>
      </c>
      <c r="W2" s="61">
        <v>633.61774000000003</v>
      </c>
      <c r="X2" s="61">
        <v>388.49883999999997</v>
      </c>
      <c r="Y2" s="61">
        <v>3.9566340000000002</v>
      </c>
      <c r="Z2" s="61">
        <v>3.1381464000000001</v>
      </c>
      <c r="AA2" s="61">
        <v>33.216602000000002</v>
      </c>
      <c r="AB2" s="61">
        <v>3.9941304</v>
      </c>
      <c r="AC2" s="61">
        <v>1211.3448000000001</v>
      </c>
      <c r="AD2" s="61">
        <v>18.909314999999999</v>
      </c>
      <c r="AE2" s="61">
        <v>6.7397499999999999</v>
      </c>
      <c r="AF2" s="61">
        <v>5.2507270000000004</v>
      </c>
      <c r="AG2" s="61">
        <v>1262.4684</v>
      </c>
      <c r="AH2" s="61">
        <v>743.43975999999998</v>
      </c>
      <c r="AI2" s="61">
        <v>519.02859999999998</v>
      </c>
      <c r="AJ2" s="61">
        <v>2314.884</v>
      </c>
      <c r="AK2" s="61">
        <v>14044.300999999999</v>
      </c>
      <c r="AL2" s="61">
        <v>370.57364000000001</v>
      </c>
      <c r="AM2" s="61">
        <v>7946.9859999999999</v>
      </c>
      <c r="AN2" s="61">
        <v>268.61219999999997</v>
      </c>
      <c r="AO2" s="61">
        <v>36.099262000000003</v>
      </c>
      <c r="AP2" s="61">
        <v>27.781271</v>
      </c>
      <c r="AQ2" s="61">
        <v>8.31799</v>
      </c>
      <c r="AR2" s="61">
        <v>22.302599000000001</v>
      </c>
      <c r="AS2" s="61">
        <v>2134.5735</v>
      </c>
      <c r="AT2" s="61">
        <v>7.396163E-2</v>
      </c>
      <c r="AU2" s="61">
        <v>7.0827549999999997</v>
      </c>
      <c r="AV2" s="61">
        <v>355.73770000000002</v>
      </c>
      <c r="AW2" s="61">
        <v>142.18416999999999</v>
      </c>
      <c r="AX2" s="61">
        <v>0.34055131999999999</v>
      </c>
      <c r="AY2" s="61">
        <v>3.5017909999999999</v>
      </c>
      <c r="AZ2" s="61">
        <v>437.14886000000001</v>
      </c>
      <c r="BA2" s="61">
        <v>63.652282999999997</v>
      </c>
      <c r="BB2" s="61">
        <v>19.990088</v>
      </c>
      <c r="BC2" s="61">
        <v>22.611257999999999</v>
      </c>
      <c r="BD2" s="61">
        <v>21.016304000000002</v>
      </c>
      <c r="BE2" s="61">
        <v>0.74558219999999997</v>
      </c>
      <c r="BF2" s="61">
        <v>4.3156055999999996</v>
      </c>
      <c r="BG2" s="61">
        <v>2.7754896000000001E-3</v>
      </c>
      <c r="BH2" s="61">
        <v>5.4492354E-2</v>
      </c>
      <c r="BI2" s="61">
        <v>4.2425190000000002E-2</v>
      </c>
      <c r="BJ2" s="61">
        <v>0.15982442999999999</v>
      </c>
      <c r="BK2" s="61">
        <v>2.1349920000000001E-4</v>
      </c>
      <c r="BL2" s="61">
        <v>0.68247026</v>
      </c>
      <c r="BM2" s="61">
        <v>6.8754989999999996</v>
      </c>
      <c r="BN2" s="61">
        <v>2.1970190000000001</v>
      </c>
      <c r="BO2" s="61">
        <v>118.62553</v>
      </c>
      <c r="BP2" s="61">
        <v>18.391537</v>
      </c>
      <c r="BQ2" s="61">
        <v>33.673195</v>
      </c>
      <c r="BR2" s="61">
        <v>121.83942999999999</v>
      </c>
      <c r="BS2" s="61">
        <v>77.611760000000004</v>
      </c>
      <c r="BT2" s="61">
        <v>25.152065</v>
      </c>
      <c r="BU2" s="61">
        <v>0.28712606000000002</v>
      </c>
      <c r="BV2" s="61">
        <v>4.91621E-2</v>
      </c>
      <c r="BW2" s="61">
        <v>1.5801533000000001</v>
      </c>
      <c r="BX2" s="61">
        <v>2.3697515</v>
      </c>
      <c r="BY2" s="61">
        <v>0.21141715</v>
      </c>
      <c r="BZ2" s="61">
        <v>1.4334774E-3</v>
      </c>
      <c r="CA2" s="61">
        <v>1.0699044</v>
      </c>
      <c r="CB2" s="61">
        <v>4.3550560000000002E-2</v>
      </c>
      <c r="CC2" s="61">
        <v>0.37877349999999999</v>
      </c>
      <c r="CD2" s="61">
        <v>2.8580212999999999</v>
      </c>
      <c r="CE2" s="61">
        <v>8.1834114999999999E-2</v>
      </c>
      <c r="CF2" s="61">
        <v>8.9141100000000001E-2</v>
      </c>
      <c r="CG2" s="61">
        <v>1.2449999E-6</v>
      </c>
      <c r="CH2" s="61">
        <v>6.192487E-2</v>
      </c>
      <c r="CI2" s="61">
        <v>2.5339692000000001E-3</v>
      </c>
      <c r="CJ2" s="61">
        <v>6.0395630000000002</v>
      </c>
      <c r="CK2" s="61">
        <v>1.7031193E-2</v>
      </c>
      <c r="CL2" s="61">
        <v>2.5414428999999998</v>
      </c>
      <c r="CM2" s="61">
        <v>6.3467155000000002</v>
      </c>
      <c r="CN2" s="61">
        <v>3791.4531000000002</v>
      </c>
      <c r="CO2" s="61">
        <v>6517.6895000000004</v>
      </c>
      <c r="CP2" s="61">
        <v>3749.3533000000002</v>
      </c>
      <c r="CQ2" s="61">
        <v>1495.5886</v>
      </c>
      <c r="CR2" s="61">
        <v>793.91534000000001</v>
      </c>
      <c r="CS2" s="61">
        <v>722.10706000000005</v>
      </c>
      <c r="CT2" s="61">
        <v>3701.7584999999999</v>
      </c>
      <c r="CU2" s="61">
        <v>2275.4778000000001</v>
      </c>
      <c r="CV2" s="61">
        <v>2276.5675999999999</v>
      </c>
      <c r="CW2" s="61">
        <v>2593.3380000000002</v>
      </c>
      <c r="CX2" s="61">
        <v>702.71460000000002</v>
      </c>
      <c r="CY2" s="61">
        <v>4753.0933000000005</v>
      </c>
      <c r="CZ2" s="61">
        <v>2399.8395999999998</v>
      </c>
      <c r="DA2" s="61">
        <v>5302.4423999999999</v>
      </c>
      <c r="DB2" s="61">
        <v>5218.8959999999997</v>
      </c>
      <c r="DC2" s="61">
        <v>7284.665</v>
      </c>
      <c r="DD2" s="61">
        <v>13419.58</v>
      </c>
      <c r="DE2" s="61">
        <v>2721.7698</v>
      </c>
      <c r="DF2" s="61">
        <v>6651.0254000000004</v>
      </c>
      <c r="DG2" s="61">
        <v>2924.8236999999999</v>
      </c>
      <c r="DH2" s="61">
        <v>219.53434999999999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63.652282999999997</v>
      </c>
      <c r="B6">
        <f>BB2</f>
        <v>19.990088</v>
      </c>
      <c r="C6">
        <f>BC2</f>
        <v>22.611257999999999</v>
      </c>
      <c r="D6">
        <f>BD2</f>
        <v>21.016304000000002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C15" sqref="C1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33793</v>
      </c>
      <c r="C2" s="56">
        <f ca="1">YEAR(TODAY())-YEAR(B2)+IF(TODAY()&gt;=DATE(YEAR(TODAY()),MONTH(B2),DAY(B2)),0,-1)</f>
        <v>28</v>
      </c>
      <c r="E2" s="52">
        <v>161.30000000000001</v>
      </c>
      <c r="F2" s="53" t="s">
        <v>39</v>
      </c>
      <c r="G2" s="52">
        <v>36.6</v>
      </c>
      <c r="H2" s="51" t="s">
        <v>41</v>
      </c>
      <c r="I2" s="72">
        <f>ROUND(G3/E3^2,1)</f>
        <v>14.1</v>
      </c>
    </row>
    <row r="3" spans="1:9" x14ac:dyDescent="0.3">
      <c r="E3" s="51">
        <f>E2/100</f>
        <v>1.6130000000000002</v>
      </c>
      <c r="F3" s="51" t="s">
        <v>40</v>
      </c>
      <c r="G3" s="51">
        <f>G2</f>
        <v>36.6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44174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sqref="A1:N1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윤다영, ID : H1310111)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12월 31일 10:27:50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J13" sqref="J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44174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28</v>
      </c>
      <c r="G12" s="94"/>
      <c r="H12" s="94"/>
      <c r="I12" s="94"/>
      <c r="K12" s="123">
        <f>'개인정보 및 신체계측 입력'!E2</f>
        <v>161.30000000000001</v>
      </c>
      <c r="L12" s="124"/>
      <c r="M12" s="117">
        <f>'개인정보 및 신체계측 입력'!G2</f>
        <v>36.6</v>
      </c>
      <c r="N12" s="118"/>
      <c r="O12" s="113" t="s">
        <v>271</v>
      </c>
      <c r="P12" s="107"/>
      <c r="Q12" s="90">
        <f>'개인정보 및 신체계측 입력'!I2</f>
        <v>14.1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윤다영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74.105000000000004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10.066000000000001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15.829000000000001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18.399999999999999</v>
      </c>
      <c r="L72" s="36" t="s">
        <v>53</v>
      </c>
      <c r="M72" s="36">
        <f>ROUND('DRIs DATA'!K8,1)</f>
        <v>7.3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174.84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373.23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388.5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266.27999999999997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157.81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936.29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360.99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2100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2020-09-16T07:06:42Z</cp:lastPrinted>
  <dcterms:created xsi:type="dcterms:W3CDTF">2015-06-13T08:19:18Z</dcterms:created>
  <dcterms:modified xsi:type="dcterms:W3CDTF">2020-12-31T05:08:56Z</dcterms:modified>
</cp:coreProperties>
</file>