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12390" tabRatio="873" activeTab="1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<sst xmlns="http://schemas.openxmlformats.org/spreadsheetml/2006/main" count="692" uniqueCount="349">
  <si>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</si>
  <si>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</si>
  <si>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</si>
  <si>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</si>
  <si>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</si>
  <si>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</si>
  <si>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</si>
  <si>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</si>
  <si>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</si>
  <si>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</si>
  <si>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</si>
  <si>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</si>
  <si>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</si>
  <si>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</si>
  <si>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</si>
  <si>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</si>
  <si>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</si>
  <si>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</si>
  <si>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</si>
  <si>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</si>
  <si>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</si>
  <si>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</si>
  <si>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</si>
  <si>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</si>
  <si>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</si>
  <si>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</si>
  <si>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</si>
  <si>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</si>
  <si>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</si>
  <si>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</si>
  <si>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</si>
  <si>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</si>
  <si>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</si>
  <si>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</si>
  <si>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</si>
  <si>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</si>
  <si>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</si>
  <si>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</si>
  <si>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</si>
  <si>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</si>
  <si>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</si>
  <si>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</si>
  <si>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</si>
  <si>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</si>
  <si>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</si>
  <si>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</si>
  <si>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</si>
  <si>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</si>
  <si>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</si>
  <si>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</si>
  <si>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</si>
  <si>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</si>
  <si>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</si>
  <si>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</si>
  <si>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</si>
  <si>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</si>
  <si>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</si>
  <si>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</si>
  <si>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</si>
  <si>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</si>
  <si>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</si>
  <si>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</si>
  <si>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</si>
  <si>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</si>
  <si>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</si>
  <si>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</si>
  <si>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</si>
  <si>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</si>
  <si>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</si>
  <si>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</si>
  <si>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</si>
  <si>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</si>
  <si>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</si>
  <si>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</si>
  <si>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</si>
  <si>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</si>
  <si>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</si>
  <si>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</si>
  <si>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</si>
  <si>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</si>
  <si>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</si>
  <si>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</si>
  <si>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</si>
  <si>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</si>
  <si>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</si>
  <si>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</si>
  <si>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</si>
  <si>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</si>
  <si>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</si>
  <si>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</si>
  <si>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</si>
  <si>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</si>
  <si>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</si>
  <si>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</si>
  <si>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</si>
  <si>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</si>
  <si>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</si>
  <si>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</si>
  <si>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</si>
  <si>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</si>
  <si>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</si>
  <si>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</si>
  <si>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</si>
  <si>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</si>
  <si>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</si>
  <si>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</si>
  <si>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</si>
  <si>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</si>
  <si>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</si>
  <si>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</si>
  <si>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</si>
  <si>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</si>
  <si>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</si>
  <si>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</si>
  <si>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</si>
  <si>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</si>
  <si>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</si>
  <si>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</si>
  <si>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</si>
  <si>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</si>
  <si>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</si>
  <si>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</si>
  <si>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</si>
  <si>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</si>
  <si>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</si>
  <si>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</si>
  <si>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</si>
  <si>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</si>
  <si>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</si>
  <si>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</si>
  <si>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</si>
  <si>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</si>
  <si>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</si>
  <si>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</si>
  <si>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</si>
  <si>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</si>
  <si>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</si>
  <si>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</si>
  <si>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</si>
  <si>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</si>
  <si>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</si>
  <si>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</si>
  <si>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</si>
  <si>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</si>
  <si>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</si>
  <si>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</si>
  <si>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</si>
  <si>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</si>
  <si>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</si>
  <si>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</si>
  <si>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</si>
  <si>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</si>
  <si>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</si>
  <si>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</si>
  <si>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</si>
  <si>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</si>
  <si>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</si>
  <si>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</si>
  <si>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</si>
  <si>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</si>
  <si>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</si>
  <si>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</si>
  <si>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</si>
  <si>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</si>
  <si>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</si>
  <si>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</si>
  <si>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</si>
  <si>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</si>
  <si>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</si>
  <si>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</si>
  <si>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</si>
  <si>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</si>
  <si>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</si>
  <si>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</si>
  <si>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</si>
  <si>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</si>
  <si>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</si>
  <si>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</si>
  <si>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</si>
  <si>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</si>
  <si>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</si>
  <si>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</si>
  <si>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</si>
  <si>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</si>
  <si>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</si>
  <si>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</si>
  <si>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</si>
  <si>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</si>
  <si>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</si>
  <si>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</si>
  <si>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</si>
  <si>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</si>
  <si>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</si>
  <si>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</si>
  <si>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</si>
  <si>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</si>
  <si>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</si>
  <si>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</si>
  <si>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</si>
  <si>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</si>
  <si>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</si>
  <si>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</si>
  <si>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</si>
  <si>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</si>
  <si>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</si>
  <si>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</si>
  <si>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</si>
  <si>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</si>
  <si>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</si>
  <si>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</si>
  <si>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</si>
  <si>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</si>
  <si>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</si>
  <si>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</si>
  <si>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</si>
  <si>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</si>
  <si>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</si>
  <si>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</si>
  <si>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</si>
  <si>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</si>
  <si>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</si>
  <si>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</si>
  <si>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</si>
  <si>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</si>
  <si>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</si>
  <si>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</si>
  <si>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</si>
  <si>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</si>
  <si>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</si>
  <si>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</si>
  <si>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</si>
  <si>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</si>
  <si>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</si>
  <si>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</si>
  <si>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</si>
  <si>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</si>
  <si>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</si>
  <si>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</si>
  <si>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</si>
  <si>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</si>
  <si>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</si>
  <si>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</si>
  <si>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</si>
  <si>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</si>
  <si>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</si>
  <si>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</si>
  <si>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</si>
  <si>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</si>
  <si>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</si>
  <si>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</si>
  <si>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</si>
  <si>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</si>
  <si>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</si>
  <si>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</si>
  <si>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</si>
  <si>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</si>
  <si>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</si>
  <si>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</si>
  <si>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</si>
  <si>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</si>
  <si>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</si>
  <si>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</si>
  <si>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</si>
  <si>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</si>
  <si>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</si>
  <si>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</si>
  <si>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</si>
  <si>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</si>
  <si>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</si>
  <si>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</si>
  <si>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</si>
  <si>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</si>
  <si>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</si>
  <si>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</si>
  <si>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</si>
  <si>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</si>
  <si>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</si>
  <si>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</si>
  <si>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</si>
  <si>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</si>
  <si>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</si>
  <si>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</si>
  <si>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</si>
  <si>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</si>
  <si>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</si>
  <si>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</si>
  <si>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</si>
  <si>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</si>
  <si>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</si>
  <si>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</si>
  <si>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</si>
  <si>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</si>
  <si>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</si>
  <si>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</si>
  <si>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</si>
  <si>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</si>
  <si>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</si>
  <si>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</si>
  <si>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</si>
  <si>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</si>
  <si>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</si>
  <si>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</si>
  <si>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</si>
  <si>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</si>
  <si>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</si>
  <si>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</si>
  <si>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</si>
  <si>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</si>
  <si>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</si>
  <si>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나트륨</t>
    <phoneticPr fontId="1" type="noConversion"/>
  </si>
  <si>
    <t>H1310113</t>
  </si>
  <si>
    <t>손득춘</t>
  </si>
  <si>
    <t>정보</t>
    <phoneticPr fontId="1" type="noConversion"/>
  </si>
  <si>
    <t>(설문지 : FFQ 95문항 설문지, 사용자 : 손득춘, ID : H1310113)</t>
  </si>
  <si>
    <t>2020년 12월 31일 10:29:15</t>
  </si>
  <si>
    <t>식이섬유</t>
    <phoneticPr fontId="1" type="noConversion"/>
  </si>
  <si>
    <t>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</si>
  <si>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</si>
  <si>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</si>
  <si>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</si>
  <si>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</si>
  <si>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비타민A</t>
    <phoneticPr fontId="1" type="noConversion"/>
  </si>
  <si>
    <t>비타민D</t>
    <phoneticPr fontId="1" type="noConversion"/>
  </si>
  <si>
    <t>권장섭취량</t>
    <phoneticPr fontId="1" type="noConversion"/>
  </si>
  <si>
    <t>충분섭취량</t>
    <phoneticPr fontId="1" type="noConversion"/>
  </si>
  <si>
    <t>권장섭취량</t>
    <phoneticPr fontId="1" type="noConversion"/>
  </si>
  <si>
    <t>판토텐산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</si>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</sst>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95.521193999999994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7404928"/>
        <c:axId val="199565312"/>
      </c:barChart>
      <c:catAx>
        <c:axId val="19740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9565312"/>
        <c:crosses val="autoZero"/>
        <c:auto val="1"/>
        <c:lblAlgn val="ctr"/>
        <c:lblOffset val="100"/>
        <c:noMultiLvlLbl val="0"/>
      </c:catAx>
      <c:valAx>
        <c:axId val="199565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7404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5.0311329999999996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913408"/>
        <c:axId val="194914944"/>
      </c:barChart>
      <c:catAx>
        <c:axId val="19491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914944"/>
        <c:crosses val="autoZero"/>
        <c:auto val="1"/>
        <c:lblAlgn val="ctr"/>
        <c:lblOffset val="100"/>
        <c:noMultiLvlLbl val="0"/>
      </c:catAx>
      <c:valAx>
        <c:axId val="194914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91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6.4504039999999998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929408"/>
        <c:axId val="194930944"/>
      </c:barChart>
      <c:catAx>
        <c:axId val="19492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930944"/>
        <c:crosses val="autoZero"/>
        <c:auto val="1"/>
        <c:lblAlgn val="ctr"/>
        <c:lblOffset val="100"/>
        <c:noMultiLvlLbl val="0"/>
      </c:catAx>
      <c:valAx>
        <c:axId val="194930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92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1725.4079999999999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953600"/>
        <c:axId val="194955136"/>
      </c:barChart>
      <c:catAx>
        <c:axId val="19495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955136"/>
        <c:crosses val="autoZero"/>
        <c:auto val="1"/>
        <c:lblAlgn val="ctr"/>
        <c:lblOffset val="100"/>
        <c:noMultiLvlLbl val="0"/>
      </c:catAx>
      <c:valAx>
        <c:axId val="194955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95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5415.2579999999998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6349952"/>
        <c:axId val="196351488"/>
      </c:barChart>
      <c:catAx>
        <c:axId val="196349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6351488"/>
        <c:crosses val="autoZero"/>
        <c:auto val="1"/>
        <c:lblAlgn val="ctr"/>
        <c:lblOffset val="100"/>
        <c:noMultiLvlLbl val="0"/>
      </c:catAx>
      <c:valAx>
        <c:axId val="19635148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634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392.73757999999998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6361600"/>
        <c:axId val="196371584"/>
      </c:barChart>
      <c:catAx>
        <c:axId val="196361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6371584"/>
        <c:crosses val="autoZero"/>
        <c:auto val="1"/>
        <c:lblAlgn val="ctr"/>
        <c:lblOffset val="100"/>
        <c:noMultiLvlLbl val="0"/>
      </c:catAx>
      <c:valAx>
        <c:axId val="196371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636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154.66086999999999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6389888"/>
        <c:axId val="196395776"/>
      </c:barChart>
      <c:catAx>
        <c:axId val="19638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6395776"/>
        <c:crosses val="autoZero"/>
        <c:auto val="1"/>
        <c:lblAlgn val="ctr"/>
        <c:lblOffset val="100"/>
        <c:noMultiLvlLbl val="0"/>
      </c:catAx>
      <c:valAx>
        <c:axId val="196395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638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13.958093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6409984"/>
        <c:axId val="196415872"/>
      </c:barChart>
      <c:catAx>
        <c:axId val="19640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6415872"/>
        <c:crosses val="autoZero"/>
        <c:auto val="1"/>
        <c:lblAlgn val="ctr"/>
        <c:lblOffset val="100"/>
        <c:noMultiLvlLbl val="0"/>
      </c:catAx>
      <c:valAx>
        <c:axId val="196415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640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1615.6146000000001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6438272"/>
        <c:axId val="196440064"/>
      </c:barChart>
      <c:catAx>
        <c:axId val="19643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6440064"/>
        <c:crosses val="autoZero"/>
        <c:auto val="1"/>
        <c:lblAlgn val="ctr"/>
        <c:lblOffset val="100"/>
        <c:noMultiLvlLbl val="0"/>
      </c:catAx>
      <c:valAx>
        <c:axId val="1964400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643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0.12254356600000001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6454272"/>
        <c:axId val="196455808"/>
      </c:barChart>
      <c:catAx>
        <c:axId val="19645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6455808"/>
        <c:crosses val="autoZero"/>
        <c:auto val="1"/>
        <c:lblAlgn val="ctr"/>
        <c:lblOffset val="100"/>
        <c:noMultiLvlLbl val="0"/>
      </c:catAx>
      <c:valAx>
        <c:axId val="19645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645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4.1793300000000002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6491520"/>
        <c:axId val="196493312"/>
      </c:barChart>
      <c:catAx>
        <c:axId val="196491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6493312"/>
        <c:crosses val="autoZero"/>
        <c:auto val="1"/>
        <c:lblAlgn val="ctr"/>
        <c:lblOffset val="100"/>
        <c:noMultiLvlLbl val="0"/>
      </c:catAx>
      <c:valAx>
        <c:axId val="196493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649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44.233499999999999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544320"/>
        <c:axId val="207545856"/>
      </c:barChart>
      <c:catAx>
        <c:axId val="20754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545856"/>
        <c:crosses val="autoZero"/>
        <c:auto val="1"/>
        <c:lblAlgn val="ctr"/>
        <c:lblOffset val="100"/>
        <c:noMultiLvlLbl val="0"/>
      </c:catAx>
      <c:valAx>
        <c:axId val="207545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544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142.05824000000001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6506752"/>
        <c:axId val="196508288"/>
      </c:barChart>
      <c:catAx>
        <c:axId val="19650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6508288"/>
        <c:crosses val="autoZero"/>
        <c:auto val="1"/>
        <c:lblAlgn val="ctr"/>
        <c:lblOffset val="100"/>
        <c:noMultiLvlLbl val="0"/>
      </c:catAx>
      <c:valAx>
        <c:axId val="196508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650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108.52299499999999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6551808"/>
        <c:axId val="196553344"/>
      </c:barChart>
      <c:catAx>
        <c:axId val="19655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6553344"/>
        <c:crosses val="autoZero"/>
        <c:auto val="1"/>
        <c:lblAlgn val="ctr"/>
        <c:lblOffset val="100"/>
        <c:noMultiLvlLbl val="0"/>
      </c:catAx>
      <c:valAx>
        <c:axId val="196553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655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10.315</c:v>
                </c:pt>
                <c:pt idx="1">
                  <c:v>14.443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96588672"/>
        <c:axId val="196590208"/>
      </c:barChart>
      <c:catAx>
        <c:axId val="196588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6590208"/>
        <c:crosses val="autoZero"/>
        <c:auto val="1"/>
        <c:lblAlgn val="ctr"/>
        <c:lblOffset val="100"/>
        <c:noMultiLvlLbl val="0"/>
      </c:catAx>
      <c:valAx>
        <c:axId val="196590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658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18.995360000000002</c:v>
                </c:pt>
                <c:pt idx="1">
                  <c:v>19.011803</c:v>
                </c:pt>
                <c:pt idx="2">
                  <c:v>18.820599000000001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1045.7134000000001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6671360"/>
        <c:axId val="196672896"/>
      </c:barChart>
      <c:catAx>
        <c:axId val="19667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6672896"/>
        <c:crosses val="autoZero"/>
        <c:auto val="1"/>
        <c:lblAlgn val="ctr"/>
        <c:lblOffset val="100"/>
        <c:noMultiLvlLbl val="0"/>
      </c:catAx>
      <c:valAx>
        <c:axId val="196672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667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34.384396000000002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7420544"/>
        <c:axId val="197422080"/>
      </c:barChart>
      <c:catAx>
        <c:axId val="19742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7422080"/>
        <c:crosses val="autoZero"/>
        <c:auto val="1"/>
        <c:lblAlgn val="ctr"/>
        <c:lblOffset val="100"/>
        <c:noMultiLvlLbl val="0"/>
      </c:catAx>
      <c:valAx>
        <c:axId val="197422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742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70.739999999999995</c:v>
                </c:pt>
                <c:pt idx="1">
                  <c:v>12.324999999999999</c:v>
                </c:pt>
                <c:pt idx="2">
                  <c:v>16.934000000000001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98612480"/>
        <c:axId val="198614016"/>
      </c:barChart>
      <c:catAx>
        <c:axId val="19861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8614016"/>
        <c:crosses val="autoZero"/>
        <c:auto val="1"/>
        <c:lblAlgn val="ctr"/>
        <c:lblOffset val="100"/>
        <c:noMultiLvlLbl val="0"/>
      </c:catAx>
      <c:valAx>
        <c:axId val="198614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861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2569.1929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9776128"/>
        <c:axId val="199777664"/>
      </c:barChart>
      <c:catAx>
        <c:axId val="19977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9777664"/>
        <c:crosses val="autoZero"/>
        <c:auto val="1"/>
        <c:lblAlgn val="ctr"/>
        <c:lblOffset val="100"/>
        <c:noMultiLvlLbl val="0"/>
      </c:catAx>
      <c:valAx>
        <c:axId val="199777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977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266.99880000000002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9882240"/>
        <c:axId val="199883776"/>
      </c:barChart>
      <c:catAx>
        <c:axId val="19988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9883776"/>
        <c:crosses val="autoZero"/>
        <c:auto val="1"/>
        <c:lblAlgn val="ctr"/>
        <c:lblOffset val="100"/>
        <c:noMultiLvlLbl val="0"/>
      </c:catAx>
      <c:valAx>
        <c:axId val="199883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988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997.93280000000004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1229440"/>
        <c:axId val="201230976"/>
      </c:barChart>
      <c:catAx>
        <c:axId val="20122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1230976"/>
        <c:crosses val="autoZero"/>
        <c:auto val="1"/>
        <c:lblAlgn val="ctr"/>
        <c:lblOffset val="100"/>
        <c:noMultiLvlLbl val="0"/>
      </c:catAx>
      <c:valAx>
        <c:axId val="201230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122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4.9979032999999999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0961920"/>
        <c:axId val="210963456"/>
      </c:barChart>
      <c:catAx>
        <c:axId val="210961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963456"/>
        <c:crosses val="autoZero"/>
        <c:auto val="1"/>
        <c:lblAlgn val="ctr"/>
        <c:lblOffset val="100"/>
        <c:noMultiLvlLbl val="0"/>
      </c:catAx>
      <c:valAx>
        <c:axId val="210963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0961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10651.069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1425664"/>
        <c:axId val="201427200"/>
      </c:barChart>
      <c:catAx>
        <c:axId val="20142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1427200"/>
        <c:crosses val="autoZero"/>
        <c:auto val="1"/>
        <c:lblAlgn val="ctr"/>
        <c:lblOffset val="100"/>
        <c:noMultiLvlLbl val="0"/>
      </c:catAx>
      <c:valAx>
        <c:axId val="201427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142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26.60173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1507200"/>
        <c:axId val="201508736"/>
      </c:barChart>
      <c:catAx>
        <c:axId val="20150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1508736"/>
        <c:crosses val="autoZero"/>
        <c:auto val="1"/>
        <c:lblAlgn val="ctr"/>
        <c:lblOffset val="100"/>
        <c:noMultiLvlLbl val="0"/>
      </c:catAx>
      <c:valAx>
        <c:axId val="201508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150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2.3817710000000001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5828096"/>
        <c:axId val="205829632"/>
      </c:barChart>
      <c:catAx>
        <c:axId val="20582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5829632"/>
        <c:crosses val="autoZero"/>
        <c:auto val="1"/>
        <c:lblAlgn val="ctr"/>
        <c:lblOffset val="100"/>
        <c:noMultiLvlLbl val="0"/>
      </c:catAx>
      <c:valAx>
        <c:axId val="205829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582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352.74979999999999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316160"/>
        <c:axId val="194317696"/>
      </c:barChart>
      <c:catAx>
        <c:axId val="19431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317696"/>
        <c:crosses val="autoZero"/>
        <c:auto val="1"/>
        <c:lblAlgn val="ctr"/>
        <c:lblOffset val="100"/>
        <c:noMultiLvlLbl val="0"/>
      </c:catAx>
      <c:valAx>
        <c:axId val="194317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31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2.7121073999999998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337408"/>
        <c:axId val="194339200"/>
      </c:barChart>
      <c:catAx>
        <c:axId val="19433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339200"/>
        <c:crosses val="autoZero"/>
        <c:auto val="1"/>
        <c:lblAlgn val="ctr"/>
        <c:lblOffset val="100"/>
        <c:noMultiLvlLbl val="0"/>
      </c:catAx>
      <c:valAx>
        <c:axId val="194339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33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21.813704000000001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349696"/>
        <c:axId val="194355584"/>
      </c:barChart>
      <c:catAx>
        <c:axId val="194349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355584"/>
        <c:crosses val="autoZero"/>
        <c:auto val="1"/>
        <c:lblAlgn val="ctr"/>
        <c:lblOffset val="100"/>
        <c:noMultiLvlLbl val="0"/>
      </c:catAx>
      <c:valAx>
        <c:axId val="194355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34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2.3817710000000001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578688"/>
        <c:axId val="194588672"/>
      </c:barChart>
      <c:catAx>
        <c:axId val="19457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588672"/>
        <c:crosses val="autoZero"/>
        <c:auto val="1"/>
        <c:lblAlgn val="ctr"/>
        <c:lblOffset val="100"/>
        <c:noMultiLvlLbl val="0"/>
      </c:catAx>
      <c:valAx>
        <c:axId val="194588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57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966.41503999999998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598784"/>
        <c:axId val="194600320"/>
      </c:barChart>
      <c:catAx>
        <c:axId val="19459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600320"/>
        <c:crosses val="autoZero"/>
        <c:auto val="1"/>
        <c:lblAlgn val="ctr"/>
        <c:lblOffset val="100"/>
        <c:noMultiLvlLbl val="0"/>
      </c:catAx>
      <c:valAx>
        <c:axId val="194600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59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12.10726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627072"/>
        <c:axId val="194628608"/>
      </c:barChart>
      <c:catAx>
        <c:axId val="19462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628608"/>
        <c:crosses val="autoZero"/>
        <c:auto val="1"/>
        <c:lblAlgn val="ctr"/>
        <c:lblOffset val="100"/>
        <c:noMultiLvlLbl val="0"/>
      </c:catAx>
      <c:valAx>
        <c:axId val="194628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62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손득춘, ID : H1310113)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31일 10:29:15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2569.1929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95.521193999999994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44.233499999999999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70.739999999999995</v>
      </c>
      <c r="G8" s="59">
        <f>'DRIs DATA 입력'!G8</f>
        <v>12.324999999999999</v>
      </c>
      <c r="H8" s="59">
        <f>'DRIs DATA 입력'!H8</f>
        <v>16.934000000000001</v>
      </c>
      <c r="I8" s="46"/>
      <c r="J8" s="59" t="s">
        <v>216</v>
      </c>
      <c r="K8" s="59">
        <f>'DRIs DATA 입력'!K8</f>
        <v>10.315</v>
      </c>
      <c r="L8" s="59">
        <f>'DRIs DATA 입력'!L8</f>
        <v>14.443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1045.7134000000001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34.384396000000002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4.9979032999999999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352.74979999999999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266.99880000000002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2.9694226000000001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2.7121073999999998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21.813704000000001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2.3817710000000001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966.41503999999998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12.10726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5.0311329999999996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6.4504039999999998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997.93280000000004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1725.4079999999999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10651.069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5415.2579999999998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392.73757999999998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154.66086999999999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26.60173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13.958093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1615.6146000000001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0.12254356600000001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4.1793300000000002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142.05824000000001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108.52299499999999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tabSelected="1" showWhiteSpace="0" zoomScale="55" zoomScaleNormal="55" zoomScalePageLayoutView="40" workbookViewId="0">
      <selection activeCell="G58" sqref="G58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312</v>
      </c>
      <c r="B1" s="61" t="s">
        <v>313</v>
      </c>
      <c r="G1" s="62" t="s">
        <v>277</v>
      </c>
      <c r="H1" s="61" t="s">
        <v>314</v>
      </c>
    </row>
    <row r="3" spans="1:27" x14ac:dyDescent="0.3">
      <c r="A3" s="68" t="s">
        <v>278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279</v>
      </c>
      <c r="B4" s="67"/>
      <c r="C4" s="67"/>
      <c r="E4" s="69" t="s">
        <v>280</v>
      </c>
      <c r="F4" s="70"/>
      <c r="G4" s="70"/>
      <c r="H4" s="71"/>
      <c r="J4" s="69" t="s">
        <v>281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315</v>
      </c>
      <c r="V4" s="67"/>
      <c r="W4" s="67"/>
      <c r="X4" s="67"/>
      <c r="Y4" s="67"/>
      <c r="Z4" s="67"/>
    </row>
    <row r="5" spans="1:27" x14ac:dyDescent="0.3">
      <c r="A5" s="65"/>
      <c r="B5" s="65" t="s">
        <v>282</v>
      </c>
      <c r="C5" s="65" t="s">
        <v>283</v>
      </c>
      <c r="E5" s="65"/>
      <c r="F5" s="65" t="s">
        <v>50</v>
      </c>
      <c r="G5" s="65" t="s">
        <v>284</v>
      </c>
      <c r="H5" s="65" t="s">
        <v>46</v>
      </c>
      <c r="J5" s="65"/>
      <c r="K5" s="65" t="s">
        <v>285</v>
      </c>
      <c r="L5" s="65" t="s">
        <v>286</v>
      </c>
      <c r="N5" s="65"/>
      <c r="O5" s="65" t="s">
        <v>287</v>
      </c>
      <c r="P5" s="65" t="s">
        <v>288</v>
      </c>
      <c r="Q5" s="65" t="s">
        <v>289</v>
      </c>
      <c r="R5" s="65" t="s">
        <v>290</v>
      </c>
      <c r="S5" s="65" t="s">
        <v>283</v>
      </c>
      <c r="U5" s="65"/>
      <c r="V5" s="65" t="s">
        <v>287</v>
      </c>
      <c r="W5" s="65" t="s">
        <v>288</v>
      </c>
      <c r="X5" s="65" t="s">
        <v>289</v>
      </c>
      <c r="Y5" s="65" t="s">
        <v>317</v>
      </c>
      <c r="Z5" s="65" t="s">
        <v>316</v>
      </c>
    </row>
    <row r="6" spans="1:27" x14ac:dyDescent="0.3">
      <c r="A6" s="65" t="s">
        <v>279</v>
      </c>
      <c r="B6" s="65">
        <v>2000</v>
      </c>
      <c r="C6" s="65">
        <v>2569.1929</v>
      </c>
      <c r="E6" s="65" t="s">
        <v>318</v>
      </c>
      <c r="F6" s="65">
        <v>55</v>
      </c>
      <c r="G6" s="65">
        <v>15</v>
      </c>
      <c r="H6" s="65">
        <v>7</v>
      </c>
      <c r="J6" s="65" t="s">
        <v>319</v>
      </c>
      <c r="K6" s="65">
        <v>0.1</v>
      </c>
      <c r="L6" s="65">
        <v>4</v>
      </c>
      <c r="N6" s="65" t="s">
        <v>320</v>
      </c>
      <c r="O6" s="65">
        <v>45</v>
      </c>
      <c r="P6" s="65">
        <v>55</v>
      </c>
      <c r="Q6" s="65">
        <v>0</v>
      </c>
      <c r="R6" s="65">
        <v>0</v>
      </c>
      <c r="S6" s="65">
        <v>95.521193999999994</v>
      </c>
      <c r="U6" s="65" t="s">
        <v>291</v>
      </c>
      <c r="V6" s="65">
        <v>0</v>
      </c>
      <c r="W6" s="65">
        <v>0</v>
      </c>
      <c r="X6" s="65">
        <v>25</v>
      </c>
      <c r="Y6" s="65">
        <v>0</v>
      </c>
      <c r="Z6" s="65">
        <v>44.233499999999999</v>
      </c>
    </row>
    <row r="7" spans="1:27" x14ac:dyDescent="0.3">
      <c r="E7" s="65" t="s">
        <v>292</v>
      </c>
      <c r="F7" s="65">
        <v>65</v>
      </c>
      <c r="G7" s="65">
        <v>30</v>
      </c>
      <c r="H7" s="65">
        <v>20</v>
      </c>
      <c r="J7" s="65" t="s">
        <v>292</v>
      </c>
      <c r="K7" s="65">
        <v>1</v>
      </c>
      <c r="L7" s="65">
        <v>10</v>
      </c>
    </row>
    <row r="8" spans="1:27" x14ac:dyDescent="0.3">
      <c r="E8" s="65" t="s">
        <v>293</v>
      </c>
      <c r="F8" s="65">
        <v>70.739999999999995</v>
      </c>
      <c r="G8" s="65">
        <v>12.324999999999999</v>
      </c>
      <c r="H8" s="65">
        <v>16.934000000000001</v>
      </c>
      <c r="J8" s="65" t="s">
        <v>293</v>
      </c>
      <c r="K8" s="65">
        <v>10.315</v>
      </c>
      <c r="L8" s="65">
        <v>14.443</v>
      </c>
    </row>
    <row r="13" spans="1:27" x14ac:dyDescent="0.3">
      <c r="A13" s="66" t="s">
        <v>294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321</v>
      </c>
      <c r="B14" s="67"/>
      <c r="C14" s="67"/>
      <c r="D14" s="67"/>
      <c r="E14" s="67"/>
      <c r="F14" s="67"/>
      <c r="H14" s="67" t="s">
        <v>295</v>
      </c>
      <c r="I14" s="67"/>
      <c r="J14" s="67"/>
      <c r="K14" s="67"/>
      <c r="L14" s="67"/>
      <c r="M14" s="67"/>
      <c r="O14" s="67" t="s">
        <v>322</v>
      </c>
      <c r="P14" s="67"/>
      <c r="Q14" s="67"/>
      <c r="R14" s="67"/>
      <c r="S14" s="67"/>
      <c r="T14" s="67"/>
      <c r="V14" s="67" t="s">
        <v>296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287</v>
      </c>
      <c r="C15" s="65" t="s">
        <v>323</v>
      </c>
      <c r="D15" s="65" t="s">
        <v>324</v>
      </c>
      <c r="E15" s="65" t="s">
        <v>317</v>
      </c>
      <c r="F15" s="65" t="s">
        <v>316</v>
      </c>
      <c r="H15" s="65"/>
      <c r="I15" s="65" t="s">
        <v>287</v>
      </c>
      <c r="J15" s="65" t="s">
        <v>325</v>
      </c>
      <c r="K15" s="65" t="s">
        <v>289</v>
      </c>
      <c r="L15" s="65" t="s">
        <v>290</v>
      </c>
      <c r="M15" s="65" t="s">
        <v>283</v>
      </c>
      <c r="O15" s="65"/>
      <c r="P15" s="65" t="s">
        <v>287</v>
      </c>
      <c r="Q15" s="65" t="s">
        <v>288</v>
      </c>
      <c r="R15" s="65" t="s">
        <v>289</v>
      </c>
      <c r="S15" s="65" t="s">
        <v>290</v>
      </c>
      <c r="T15" s="65" t="s">
        <v>283</v>
      </c>
      <c r="V15" s="65"/>
      <c r="W15" s="65" t="s">
        <v>287</v>
      </c>
      <c r="X15" s="65" t="s">
        <v>288</v>
      </c>
      <c r="Y15" s="65" t="s">
        <v>289</v>
      </c>
      <c r="Z15" s="65" t="s">
        <v>290</v>
      </c>
      <c r="AA15" s="65" t="s">
        <v>283</v>
      </c>
    </row>
    <row r="16" spans="1:27" x14ac:dyDescent="0.3">
      <c r="A16" s="65" t="s">
        <v>297</v>
      </c>
      <c r="B16" s="65">
        <v>500</v>
      </c>
      <c r="C16" s="65">
        <v>700</v>
      </c>
      <c r="D16" s="65">
        <v>0</v>
      </c>
      <c r="E16" s="65">
        <v>3000</v>
      </c>
      <c r="F16" s="65">
        <v>1045.7134000000001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34.384396000000002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4.9979032999999999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352.74979999999999</v>
      </c>
    </row>
    <row r="23" spans="1:62" x14ac:dyDescent="0.3">
      <c r="A23" s="66" t="s">
        <v>298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299</v>
      </c>
      <c r="B24" s="67"/>
      <c r="C24" s="67"/>
      <c r="D24" s="67"/>
      <c r="E24" s="67"/>
      <c r="F24" s="67"/>
      <c r="H24" s="67" t="s">
        <v>300</v>
      </c>
      <c r="I24" s="67"/>
      <c r="J24" s="67"/>
      <c r="K24" s="67"/>
      <c r="L24" s="67"/>
      <c r="M24" s="67"/>
      <c r="O24" s="67" t="s">
        <v>301</v>
      </c>
      <c r="P24" s="67"/>
      <c r="Q24" s="67"/>
      <c r="R24" s="67"/>
      <c r="S24" s="67"/>
      <c r="T24" s="67"/>
      <c r="V24" s="67" t="s">
        <v>302</v>
      </c>
      <c r="W24" s="67"/>
      <c r="X24" s="67"/>
      <c r="Y24" s="67"/>
      <c r="Z24" s="67"/>
      <c r="AA24" s="67"/>
      <c r="AC24" s="67" t="s">
        <v>303</v>
      </c>
      <c r="AD24" s="67"/>
      <c r="AE24" s="67"/>
      <c r="AF24" s="67"/>
      <c r="AG24" s="67"/>
      <c r="AH24" s="67"/>
      <c r="AJ24" s="67" t="s">
        <v>304</v>
      </c>
      <c r="AK24" s="67"/>
      <c r="AL24" s="67"/>
      <c r="AM24" s="67"/>
      <c r="AN24" s="67"/>
      <c r="AO24" s="67"/>
      <c r="AQ24" s="67" t="s">
        <v>305</v>
      </c>
      <c r="AR24" s="67"/>
      <c r="AS24" s="67"/>
      <c r="AT24" s="67"/>
      <c r="AU24" s="67"/>
      <c r="AV24" s="67"/>
      <c r="AX24" s="67" t="s">
        <v>326</v>
      </c>
      <c r="AY24" s="67"/>
      <c r="AZ24" s="67"/>
      <c r="BA24" s="67"/>
      <c r="BB24" s="67"/>
      <c r="BC24" s="67"/>
      <c r="BE24" s="67" t="s">
        <v>306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287</v>
      </c>
      <c r="C25" s="65" t="s">
        <v>288</v>
      </c>
      <c r="D25" s="65" t="s">
        <v>289</v>
      </c>
      <c r="E25" s="65" t="s">
        <v>290</v>
      </c>
      <c r="F25" s="65" t="s">
        <v>283</v>
      </c>
      <c r="H25" s="65"/>
      <c r="I25" s="65" t="s">
        <v>287</v>
      </c>
      <c r="J25" s="65" t="s">
        <v>288</v>
      </c>
      <c r="K25" s="65" t="s">
        <v>289</v>
      </c>
      <c r="L25" s="65" t="s">
        <v>290</v>
      </c>
      <c r="M25" s="65" t="s">
        <v>283</v>
      </c>
      <c r="O25" s="65"/>
      <c r="P25" s="65" t="s">
        <v>287</v>
      </c>
      <c r="Q25" s="65" t="s">
        <v>288</v>
      </c>
      <c r="R25" s="65" t="s">
        <v>289</v>
      </c>
      <c r="S25" s="65" t="s">
        <v>290</v>
      </c>
      <c r="T25" s="65" t="s">
        <v>283</v>
      </c>
      <c r="V25" s="65"/>
      <c r="W25" s="65" t="s">
        <v>287</v>
      </c>
      <c r="X25" s="65" t="s">
        <v>288</v>
      </c>
      <c r="Y25" s="65" t="s">
        <v>289</v>
      </c>
      <c r="Z25" s="65" t="s">
        <v>290</v>
      </c>
      <c r="AA25" s="65" t="s">
        <v>283</v>
      </c>
      <c r="AC25" s="65"/>
      <c r="AD25" s="65" t="s">
        <v>287</v>
      </c>
      <c r="AE25" s="65" t="s">
        <v>288</v>
      </c>
      <c r="AF25" s="65" t="s">
        <v>289</v>
      </c>
      <c r="AG25" s="65" t="s">
        <v>290</v>
      </c>
      <c r="AH25" s="65" t="s">
        <v>283</v>
      </c>
      <c r="AJ25" s="65"/>
      <c r="AK25" s="65" t="s">
        <v>287</v>
      </c>
      <c r="AL25" s="65" t="s">
        <v>288</v>
      </c>
      <c r="AM25" s="65" t="s">
        <v>289</v>
      </c>
      <c r="AN25" s="65" t="s">
        <v>290</v>
      </c>
      <c r="AO25" s="65" t="s">
        <v>283</v>
      </c>
      <c r="AQ25" s="65"/>
      <c r="AR25" s="65" t="s">
        <v>287</v>
      </c>
      <c r="AS25" s="65" t="s">
        <v>288</v>
      </c>
      <c r="AT25" s="65" t="s">
        <v>289</v>
      </c>
      <c r="AU25" s="65" t="s">
        <v>290</v>
      </c>
      <c r="AV25" s="65" t="s">
        <v>283</v>
      </c>
      <c r="AX25" s="65"/>
      <c r="AY25" s="65" t="s">
        <v>287</v>
      </c>
      <c r="AZ25" s="65" t="s">
        <v>288</v>
      </c>
      <c r="BA25" s="65" t="s">
        <v>289</v>
      </c>
      <c r="BB25" s="65" t="s">
        <v>290</v>
      </c>
      <c r="BC25" s="65" t="s">
        <v>283</v>
      </c>
      <c r="BE25" s="65"/>
      <c r="BF25" s="65" t="s">
        <v>287</v>
      </c>
      <c r="BG25" s="65" t="s">
        <v>288</v>
      </c>
      <c r="BH25" s="65" t="s">
        <v>289</v>
      </c>
      <c r="BI25" s="65" t="s">
        <v>290</v>
      </c>
      <c r="BJ25" s="65" t="s">
        <v>283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266.99880000000002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2.9694226000000001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2.7121073999999998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21.813704000000001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2.3817710000000001</v>
      </c>
      <c r="AJ26" s="65" t="s">
        <v>327</v>
      </c>
      <c r="AK26" s="65">
        <v>320</v>
      </c>
      <c r="AL26" s="65">
        <v>400</v>
      </c>
      <c r="AM26" s="65">
        <v>0</v>
      </c>
      <c r="AN26" s="65">
        <v>1000</v>
      </c>
      <c r="AO26" s="65">
        <v>966.41503999999998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12.10726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5.0311329999999996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6.4504039999999998</v>
      </c>
    </row>
    <row r="33" spans="1:68" x14ac:dyDescent="0.3">
      <c r="A33" s="66" t="s">
        <v>307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308</v>
      </c>
      <c r="I34" s="67"/>
      <c r="J34" s="67"/>
      <c r="K34" s="67"/>
      <c r="L34" s="67"/>
      <c r="M34" s="67"/>
      <c r="O34" s="67" t="s">
        <v>309</v>
      </c>
      <c r="P34" s="67"/>
      <c r="Q34" s="67"/>
      <c r="R34" s="67"/>
      <c r="S34" s="67"/>
      <c r="T34" s="67"/>
      <c r="V34" s="67" t="s">
        <v>328</v>
      </c>
      <c r="W34" s="67"/>
      <c r="X34" s="67"/>
      <c r="Y34" s="67"/>
      <c r="Z34" s="67"/>
      <c r="AA34" s="67"/>
      <c r="AC34" s="67" t="s">
        <v>329</v>
      </c>
      <c r="AD34" s="67"/>
      <c r="AE34" s="67"/>
      <c r="AF34" s="67"/>
      <c r="AG34" s="67"/>
      <c r="AH34" s="67"/>
      <c r="AJ34" s="67" t="s">
        <v>330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331</v>
      </c>
      <c r="C35" s="65" t="s">
        <v>332</v>
      </c>
      <c r="D35" s="65" t="s">
        <v>333</v>
      </c>
      <c r="E35" s="65" t="s">
        <v>334</v>
      </c>
      <c r="F35" s="65" t="s">
        <v>335</v>
      </c>
      <c r="H35" s="65"/>
      <c r="I35" s="65" t="s">
        <v>331</v>
      </c>
      <c r="J35" s="65" t="s">
        <v>332</v>
      </c>
      <c r="K35" s="65" t="s">
        <v>333</v>
      </c>
      <c r="L35" s="65" t="s">
        <v>334</v>
      </c>
      <c r="M35" s="65" t="s">
        <v>335</v>
      </c>
      <c r="O35" s="65"/>
      <c r="P35" s="65" t="s">
        <v>331</v>
      </c>
      <c r="Q35" s="65" t="s">
        <v>332</v>
      </c>
      <c r="R35" s="65" t="s">
        <v>333</v>
      </c>
      <c r="S35" s="65" t="s">
        <v>334</v>
      </c>
      <c r="T35" s="65" t="s">
        <v>335</v>
      </c>
      <c r="V35" s="65"/>
      <c r="W35" s="65" t="s">
        <v>331</v>
      </c>
      <c r="X35" s="65" t="s">
        <v>332</v>
      </c>
      <c r="Y35" s="65" t="s">
        <v>333</v>
      </c>
      <c r="Z35" s="65" t="s">
        <v>334</v>
      </c>
      <c r="AA35" s="65" t="s">
        <v>335</v>
      </c>
      <c r="AC35" s="65"/>
      <c r="AD35" s="65" t="s">
        <v>331</v>
      </c>
      <c r="AE35" s="65" t="s">
        <v>332</v>
      </c>
      <c r="AF35" s="65" t="s">
        <v>333</v>
      </c>
      <c r="AG35" s="65" t="s">
        <v>334</v>
      </c>
      <c r="AH35" s="65" t="s">
        <v>335</v>
      </c>
      <c r="AJ35" s="65"/>
      <c r="AK35" s="65" t="s">
        <v>331</v>
      </c>
      <c r="AL35" s="65" t="s">
        <v>332</v>
      </c>
      <c r="AM35" s="65" t="s">
        <v>333</v>
      </c>
      <c r="AN35" s="65" t="s">
        <v>334</v>
      </c>
      <c r="AO35" s="65" t="s">
        <v>335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997.93280000000004</v>
      </c>
      <c r="H36" s="65" t="s">
        <v>18</v>
      </c>
      <c r="I36" s="65">
        <v>580</v>
      </c>
      <c r="J36" s="65">
        <v>700</v>
      </c>
      <c r="K36" s="65">
        <v>0</v>
      </c>
      <c r="L36" s="65">
        <v>3000</v>
      </c>
      <c r="M36" s="65">
        <v>1725.4079999999999</v>
      </c>
      <c r="O36" s="65" t="s">
        <v>19</v>
      </c>
      <c r="P36" s="65">
        <v>0</v>
      </c>
      <c r="Q36" s="65">
        <v>0</v>
      </c>
      <c r="R36" s="65">
        <v>1100</v>
      </c>
      <c r="S36" s="65">
        <v>2000</v>
      </c>
      <c r="T36" s="65">
        <v>10651.069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5415.2579999999998</v>
      </c>
      <c r="AC36" s="65" t="s">
        <v>21</v>
      </c>
      <c r="AD36" s="65">
        <v>0</v>
      </c>
      <c r="AE36" s="65">
        <v>0</v>
      </c>
      <c r="AF36" s="65">
        <v>1700</v>
      </c>
      <c r="AG36" s="65">
        <v>0</v>
      </c>
      <c r="AH36" s="65">
        <v>392.73757999999998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154.66086999999999</v>
      </c>
    </row>
    <row r="43" spans="1:68" x14ac:dyDescent="0.3">
      <c r="A43" s="66" t="s">
        <v>336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337</v>
      </c>
      <c r="B44" s="67"/>
      <c r="C44" s="67"/>
      <c r="D44" s="67"/>
      <c r="E44" s="67"/>
      <c r="F44" s="67"/>
      <c r="H44" s="67" t="s">
        <v>338</v>
      </c>
      <c r="I44" s="67"/>
      <c r="J44" s="67"/>
      <c r="K44" s="67"/>
      <c r="L44" s="67"/>
      <c r="M44" s="67"/>
      <c r="O44" s="67" t="s">
        <v>339</v>
      </c>
      <c r="P44" s="67"/>
      <c r="Q44" s="67"/>
      <c r="R44" s="67"/>
      <c r="S44" s="67"/>
      <c r="T44" s="67"/>
      <c r="V44" s="67" t="s">
        <v>340</v>
      </c>
      <c r="W44" s="67"/>
      <c r="X44" s="67"/>
      <c r="Y44" s="67"/>
      <c r="Z44" s="67"/>
      <c r="AA44" s="67"/>
      <c r="AC44" s="67" t="s">
        <v>341</v>
      </c>
      <c r="AD44" s="67"/>
      <c r="AE44" s="67"/>
      <c r="AF44" s="67"/>
      <c r="AG44" s="67"/>
      <c r="AH44" s="67"/>
      <c r="AJ44" s="67" t="s">
        <v>342</v>
      </c>
      <c r="AK44" s="67"/>
      <c r="AL44" s="67"/>
      <c r="AM44" s="67"/>
      <c r="AN44" s="67"/>
      <c r="AO44" s="67"/>
      <c r="AQ44" s="67" t="s">
        <v>343</v>
      </c>
      <c r="AR44" s="67"/>
      <c r="AS44" s="67"/>
      <c r="AT44" s="67"/>
      <c r="AU44" s="67"/>
      <c r="AV44" s="67"/>
      <c r="AX44" s="67" t="s">
        <v>344</v>
      </c>
      <c r="AY44" s="67"/>
      <c r="AZ44" s="67"/>
      <c r="BA44" s="67"/>
      <c r="BB44" s="67"/>
      <c r="BC44" s="67"/>
      <c r="BE44" s="67" t="s">
        <v>345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331</v>
      </c>
      <c r="C45" s="65" t="s">
        <v>332</v>
      </c>
      <c r="D45" s="65" t="s">
        <v>333</v>
      </c>
      <c r="E45" s="65" t="s">
        <v>334</v>
      </c>
      <c r="F45" s="65" t="s">
        <v>335</v>
      </c>
      <c r="H45" s="65"/>
      <c r="I45" s="65" t="s">
        <v>331</v>
      </c>
      <c r="J45" s="65" t="s">
        <v>332</v>
      </c>
      <c r="K45" s="65" t="s">
        <v>333</v>
      </c>
      <c r="L45" s="65" t="s">
        <v>334</v>
      </c>
      <c r="M45" s="65" t="s">
        <v>335</v>
      </c>
      <c r="O45" s="65"/>
      <c r="P45" s="65" t="s">
        <v>331</v>
      </c>
      <c r="Q45" s="65" t="s">
        <v>332</v>
      </c>
      <c r="R45" s="65" t="s">
        <v>333</v>
      </c>
      <c r="S45" s="65" t="s">
        <v>334</v>
      </c>
      <c r="T45" s="65" t="s">
        <v>335</v>
      </c>
      <c r="V45" s="65"/>
      <c r="W45" s="65" t="s">
        <v>331</v>
      </c>
      <c r="X45" s="65" t="s">
        <v>332</v>
      </c>
      <c r="Y45" s="65" t="s">
        <v>333</v>
      </c>
      <c r="Z45" s="65" t="s">
        <v>334</v>
      </c>
      <c r="AA45" s="65" t="s">
        <v>335</v>
      </c>
      <c r="AC45" s="65"/>
      <c r="AD45" s="65" t="s">
        <v>331</v>
      </c>
      <c r="AE45" s="65" t="s">
        <v>332</v>
      </c>
      <c r="AF45" s="65" t="s">
        <v>333</v>
      </c>
      <c r="AG45" s="65" t="s">
        <v>334</v>
      </c>
      <c r="AH45" s="65" t="s">
        <v>335</v>
      </c>
      <c r="AJ45" s="65"/>
      <c r="AK45" s="65" t="s">
        <v>331</v>
      </c>
      <c r="AL45" s="65" t="s">
        <v>332</v>
      </c>
      <c r="AM45" s="65" t="s">
        <v>333</v>
      </c>
      <c r="AN45" s="65" t="s">
        <v>334</v>
      </c>
      <c r="AO45" s="65" t="s">
        <v>335</v>
      </c>
      <c r="AQ45" s="65"/>
      <c r="AR45" s="65" t="s">
        <v>331</v>
      </c>
      <c r="AS45" s="65" t="s">
        <v>332</v>
      </c>
      <c r="AT45" s="65" t="s">
        <v>333</v>
      </c>
      <c r="AU45" s="65" t="s">
        <v>334</v>
      </c>
      <c r="AV45" s="65" t="s">
        <v>335</v>
      </c>
      <c r="AX45" s="65"/>
      <c r="AY45" s="65" t="s">
        <v>331</v>
      </c>
      <c r="AZ45" s="65" t="s">
        <v>332</v>
      </c>
      <c r="BA45" s="65" t="s">
        <v>333</v>
      </c>
      <c r="BB45" s="65" t="s">
        <v>334</v>
      </c>
      <c r="BC45" s="65" t="s">
        <v>335</v>
      </c>
      <c r="BE45" s="65"/>
      <c r="BF45" s="65" t="s">
        <v>331</v>
      </c>
      <c r="BG45" s="65" t="s">
        <v>332</v>
      </c>
      <c r="BH45" s="65" t="s">
        <v>333</v>
      </c>
      <c r="BI45" s="65" t="s">
        <v>334</v>
      </c>
      <c r="BJ45" s="65" t="s">
        <v>335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26.60173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13.958093</v>
      </c>
      <c r="O46" s="65" t="s">
        <v>346</v>
      </c>
      <c r="P46" s="65">
        <v>600</v>
      </c>
      <c r="Q46" s="65">
        <v>800</v>
      </c>
      <c r="R46" s="65">
        <v>0</v>
      </c>
      <c r="S46" s="65">
        <v>10000</v>
      </c>
      <c r="T46" s="65">
        <v>1615.6146000000001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0.12254356600000001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4.1793300000000002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142.05824000000001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108.52299499999999</v>
      </c>
      <c r="AX46" s="65" t="s">
        <v>347</v>
      </c>
      <c r="AY46" s="65"/>
      <c r="AZ46" s="65"/>
      <c r="BA46" s="65"/>
      <c r="BB46" s="65"/>
      <c r="BC46" s="65"/>
      <c r="BE46" s="65" t="s">
        <v>348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30" sqref="G30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310</v>
      </c>
      <c r="B2" s="61" t="s">
        <v>311</v>
      </c>
      <c r="C2" s="61" t="s">
        <v>276</v>
      </c>
      <c r="D2" s="61">
        <v>79</v>
      </c>
      <c r="E2" s="61">
        <v>2569.1929</v>
      </c>
      <c r="F2" s="61">
        <v>399.0247</v>
      </c>
      <c r="G2" s="61">
        <v>69.524185000000003</v>
      </c>
      <c r="H2" s="61">
        <v>37.044649999999997</v>
      </c>
      <c r="I2" s="61">
        <v>32.479534000000001</v>
      </c>
      <c r="J2" s="61">
        <v>95.521193999999994</v>
      </c>
      <c r="K2" s="61">
        <v>48.705306999999998</v>
      </c>
      <c r="L2" s="61">
        <v>46.815890000000003</v>
      </c>
      <c r="M2" s="61">
        <v>44.233499999999999</v>
      </c>
      <c r="N2" s="61">
        <v>4.2057270000000004</v>
      </c>
      <c r="O2" s="61">
        <v>25.807507999999999</v>
      </c>
      <c r="P2" s="61">
        <v>1909.0732</v>
      </c>
      <c r="Q2" s="61">
        <v>47.529536999999998</v>
      </c>
      <c r="R2" s="61">
        <v>1045.7134000000001</v>
      </c>
      <c r="S2" s="61">
        <v>220.16810000000001</v>
      </c>
      <c r="T2" s="61">
        <v>9906.5400000000009</v>
      </c>
      <c r="U2" s="61">
        <v>4.9979032999999999</v>
      </c>
      <c r="V2" s="61">
        <v>34.384396000000002</v>
      </c>
      <c r="W2" s="61">
        <v>352.74979999999999</v>
      </c>
      <c r="X2" s="61">
        <v>266.99880000000002</v>
      </c>
      <c r="Y2" s="61">
        <v>2.9694226000000001</v>
      </c>
      <c r="Z2" s="61">
        <v>2.7121073999999998</v>
      </c>
      <c r="AA2" s="61">
        <v>21.813704000000001</v>
      </c>
      <c r="AB2" s="61">
        <v>2.3817710000000001</v>
      </c>
      <c r="AC2" s="61">
        <v>966.41503999999998</v>
      </c>
      <c r="AD2" s="61">
        <v>12.10726</v>
      </c>
      <c r="AE2" s="61">
        <v>5.0311329999999996</v>
      </c>
      <c r="AF2" s="61">
        <v>6.4504039999999998</v>
      </c>
      <c r="AG2" s="61">
        <v>997.93280000000004</v>
      </c>
      <c r="AH2" s="61">
        <v>468.76769999999999</v>
      </c>
      <c r="AI2" s="61">
        <v>529.16510000000005</v>
      </c>
      <c r="AJ2" s="61">
        <v>1725.4079999999999</v>
      </c>
      <c r="AK2" s="61">
        <v>10651.069</v>
      </c>
      <c r="AL2" s="61">
        <v>392.73757999999998</v>
      </c>
      <c r="AM2" s="61">
        <v>5415.2579999999998</v>
      </c>
      <c r="AN2" s="61">
        <v>154.66086999999999</v>
      </c>
      <c r="AO2" s="61">
        <v>26.60173</v>
      </c>
      <c r="AP2" s="61">
        <v>16.528563999999999</v>
      </c>
      <c r="AQ2" s="61">
        <v>10.073166000000001</v>
      </c>
      <c r="AR2" s="61">
        <v>13.958093</v>
      </c>
      <c r="AS2" s="61">
        <v>1615.6146000000001</v>
      </c>
      <c r="AT2" s="61">
        <v>0.12254356600000001</v>
      </c>
      <c r="AU2" s="61">
        <v>4.1793300000000002</v>
      </c>
      <c r="AV2" s="61">
        <v>142.05824000000001</v>
      </c>
      <c r="AW2" s="61">
        <v>108.52299499999999</v>
      </c>
      <c r="AX2" s="61">
        <v>0.23675367</v>
      </c>
      <c r="AY2" s="61">
        <v>1.8192815</v>
      </c>
      <c r="AZ2" s="61">
        <v>613.38415999999995</v>
      </c>
      <c r="BA2" s="61">
        <v>56.869712999999997</v>
      </c>
      <c r="BB2" s="61">
        <v>18.995360000000002</v>
      </c>
      <c r="BC2" s="61">
        <v>19.011803</v>
      </c>
      <c r="BD2" s="61">
        <v>18.820599000000001</v>
      </c>
      <c r="BE2" s="61">
        <v>1.1686920999999999</v>
      </c>
      <c r="BF2" s="61">
        <v>7.0690840000000001</v>
      </c>
      <c r="BG2" s="61">
        <v>1.3877448000000001E-2</v>
      </c>
      <c r="BH2" s="61">
        <v>6.8212493999999999E-2</v>
      </c>
      <c r="BI2" s="61">
        <v>5.1278587E-2</v>
      </c>
      <c r="BJ2" s="61">
        <v>0.17890200000000001</v>
      </c>
      <c r="BK2" s="61">
        <v>1.067496E-3</v>
      </c>
      <c r="BL2" s="61">
        <v>0.75506289999999998</v>
      </c>
      <c r="BM2" s="61">
        <v>7.4768119999999998</v>
      </c>
      <c r="BN2" s="61">
        <v>2.2844476999999999</v>
      </c>
      <c r="BO2" s="61">
        <v>122.44327</v>
      </c>
      <c r="BP2" s="61">
        <v>22.434184999999999</v>
      </c>
      <c r="BQ2" s="61">
        <v>42.268245999999998</v>
      </c>
      <c r="BR2" s="61">
        <v>148.94923</v>
      </c>
      <c r="BS2" s="61">
        <v>38.971072999999997</v>
      </c>
      <c r="BT2" s="61">
        <v>27.641439999999999</v>
      </c>
      <c r="BU2" s="61">
        <v>5.9194714000000002E-2</v>
      </c>
      <c r="BV2" s="61">
        <v>1.1947795000000001E-2</v>
      </c>
      <c r="BW2" s="61">
        <v>1.8016447</v>
      </c>
      <c r="BX2" s="61">
        <v>2.0156209999999999</v>
      </c>
      <c r="BY2" s="61">
        <v>0.19925302</v>
      </c>
      <c r="BZ2" s="61">
        <v>6.2913409999999998E-4</v>
      </c>
      <c r="CA2" s="61">
        <v>1.8891016</v>
      </c>
      <c r="CB2" s="61">
        <v>8.3194529999999992E-3</v>
      </c>
      <c r="CC2" s="61">
        <v>0.169515</v>
      </c>
      <c r="CD2" s="61">
        <v>0.67192370000000001</v>
      </c>
      <c r="CE2" s="61">
        <v>9.4626136E-2</v>
      </c>
      <c r="CF2" s="61">
        <v>0.11619523</v>
      </c>
      <c r="CG2" s="61">
        <v>0</v>
      </c>
      <c r="CH2" s="61">
        <v>1.5875084000000001E-2</v>
      </c>
      <c r="CI2" s="61">
        <v>4.6815999999999998E-7</v>
      </c>
      <c r="CJ2" s="61">
        <v>1.7688025999999999</v>
      </c>
      <c r="CK2" s="61">
        <v>2.0906454000000001E-2</v>
      </c>
      <c r="CL2" s="61">
        <v>1.1998835000000001</v>
      </c>
      <c r="CM2" s="61">
        <v>6.6403350000000003</v>
      </c>
      <c r="CN2" s="61">
        <v>2917.3694</v>
      </c>
      <c r="CO2" s="61">
        <v>4823.3145000000004</v>
      </c>
      <c r="CP2" s="61">
        <v>3029.9342999999999</v>
      </c>
      <c r="CQ2" s="61">
        <v>1053.4142999999999</v>
      </c>
      <c r="CR2" s="61">
        <v>501.63997999999998</v>
      </c>
      <c r="CS2" s="61">
        <v>499.65347000000003</v>
      </c>
      <c r="CT2" s="61">
        <v>2787.0187999999998</v>
      </c>
      <c r="CU2" s="61">
        <v>1821.8694</v>
      </c>
      <c r="CV2" s="61">
        <v>1659.4717000000001</v>
      </c>
      <c r="CW2" s="61">
        <v>2116.4402</v>
      </c>
      <c r="CX2" s="61">
        <v>595.91265999999996</v>
      </c>
      <c r="CY2" s="61">
        <v>3390.8825999999999</v>
      </c>
      <c r="CZ2" s="61">
        <v>1956.4059</v>
      </c>
      <c r="DA2" s="61">
        <v>4399.5990000000002</v>
      </c>
      <c r="DB2" s="61">
        <v>3856.1655000000001</v>
      </c>
      <c r="DC2" s="61">
        <v>6514.5309999999999</v>
      </c>
      <c r="DD2" s="61">
        <v>10665.227000000001</v>
      </c>
      <c r="DE2" s="61">
        <v>2002.7719</v>
      </c>
      <c r="DF2" s="61">
        <v>4746.5165999999999</v>
      </c>
      <c r="DG2" s="61">
        <v>2485.6880000000001</v>
      </c>
      <c r="DH2" s="61">
        <v>90.436030000000002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56.869712999999997</v>
      </c>
      <c r="B6">
        <f>BB2</f>
        <v>18.995360000000002</v>
      </c>
      <c r="C6">
        <f>BC2</f>
        <v>19.011803</v>
      </c>
      <c r="D6">
        <f>BD2</f>
        <v>18.820599000000001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12" sqref="G1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15040</v>
      </c>
      <c r="C2" s="56">
        <f ca="1">YEAR(TODAY())-YEAR(B2)+IF(TODAY()&gt;=DATE(YEAR(TODAY()),MONTH(B2),DAY(B2)),0,-1)</f>
        <v>79</v>
      </c>
      <c r="E2" s="52">
        <v>160.4</v>
      </c>
      <c r="F2" s="53" t="s">
        <v>39</v>
      </c>
      <c r="G2" s="52">
        <v>68.900000000000006</v>
      </c>
      <c r="H2" s="51" t="s">
        <v>41</v>
      </c>
      <c r="I2" s="72">
        <f>ROUND(G3/E3^2,1)</f>
        <v>26.8</v>
      </c>
    </row>
    <row r="3" spans="1:9" x14ac:dyDescent="0.3">
      <c r="E3" s="51">
        <f>E2/100</f>
        <v>1.6040000000000001</v>
      </c>
      <c r="F3" s="51" t="s">
        <v>40</v>
      </c>
      <c r="G3" s="51">
        <f>G2</f>
        <v>68.900000000000006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44180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sqref="A1:N1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손득춘, ID : H1310113)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2020년 12월 31일 10:29:15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J13" sqref="J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44180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79</v>
      </c>
      <c r="G12" s="94"/>
      <c r="H12" s="94"/>
      <c r="I12" s="94"/>
      <c r="K12" s="123">
        <f>'개인정보 및 신체계측 입력'!E2</f>
        <v>160.4</v>
      </c>
      <c r="L12" s="124"/>
      <c r="M12" s="117">
        <f>'개인정보 및 신체계측 입력'!G2</f>
        <v>68.900000000000006</v>
      </c>
      <c r="N12" s="118"/>
      <c r="O12" s="113" t="s">
        <v>271</v>
      </c>
      <c r="P12" s="107"/>
      <c r="Q12" s="90">
        <f>'개인정보 및 신체계측 입력'!I2</f>
        <v>26.8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손득춘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70.739999999999995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12.324999999999999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16.934000000000001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14.4</v>
      </c>
      <c r="L72" s="36" t="s">
        <v>53</v>
      </c>
      <c r="M72" s="36">
        <f>ROUND('DRIs DATA'!K8,1)</f>
        <v>10.3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139.43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286.54000000000002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267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158.78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124.74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710.07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266.02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2020-09-16T07:06:42Z</cp:lastPrinted>
  <dcterms:created xsi:type="dcterms:W3CDTF">2015-06-13T08:19:18Z</dcterms:created>
  <dcterms:modified xsi:type="dcterms:W3CDTF">2020-12-31T05:10:42Z</dcterms:modified>
</cp:coreProperties>
</file>