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<sst xmlns="http://schemas.openxmlformats.org/spreadsheetml/2006/main" count="692" uniqueCount="283">
  <si>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</si>
  <si>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</si>
  <si>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</si>
  <si>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</si>
  <si>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</si>
  <si>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</si>
  <si>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</si>
  <si>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</si>
  <si>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</si>
  <si>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</si>
  <si>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</si>
  <si>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</si>
  <si>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</si>
  <si>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</si>
  <si>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</si>
  <si>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</si>
  <si>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</si>
  <si>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</si>
  <si>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</si>
  <si>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</si>
  <si>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</si>
  <si>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</si>
  <si>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</si>
  <si>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</si>
  <si>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</si>
  <si>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</si>
  <si>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</si>
  <si>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</si>
  <si>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</si>
  <si>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</si>
  <si>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</si>
  <si>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</si>
  <si>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</si>
  <si>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</si>
  <si>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</si>
  <si>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</si>
  <si>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</si>
  <si>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</si>
  <si>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</si>
  <si>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</si>
  <si>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</si>
  <si>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</si>
  <si>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</si>
  <si>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</si>
  <si>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</si>
  <si>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</si>
  <si>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</si>
  <si>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</si>
  <si>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</si>
  <si>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</si>
  <si>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</si>
  <si>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</si>
  <si>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</si>
  <si>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</si>
  <si>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</si>
  <si>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</si>
  <si>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</si>
  <si>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</si>
  <si>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</si>
  <si>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</si>
  <si>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</si>
  <si>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</si>
  <si>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</si>
  <si>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</si>
  <si>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</si>
  <si>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</si>
  <si>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</si>
  <si>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</si>
  <si>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</si>
  <si>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</si>
  <si>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</si>
  <si>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</si>
  <si>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</si>
  <si>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</si>
  <si>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</si>
  <si>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</si>
  <si>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</si>
  <si>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</si>
  <si>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</si>
  <si>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</si>
  <si>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</si>
  <si>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</si>
  <si>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</si>
  <si>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</si>
  <si>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</si>
  <si>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</si>
  <si>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</si>
  <si>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</si>
  <si>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</si>
  <si>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</si>
  <si>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</si>
  <si>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</si>
  <si>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</si>
  <si>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</si>
  <si>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</si>
  <si>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</si>
  <si>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</si>
  <si>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</si>
  <si>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</si>
  <si>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</si>
  <si>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</si>
  <si>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</si>
  <si>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</si>
  <si>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</si>
  <si>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</si>
  <si>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</si>
  <si>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</si>
  <si>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</si>
  <si>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</si>
  <si>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</si>
  <si>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</si>
  <si>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</si>
  <si>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</si>
  <si>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</si>
  <si>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</si>
  <si>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</si>
  <si>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</si>
  <si>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</si>
  <si>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</si>
  <si>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</si>
  <si>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</si>
  <si>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</si>
  <si>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</si>
  <si>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</si>
  <si>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</si>
  <si>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</si>
  <si>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</si>
  <si>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</si>
  <si>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</si>
  <si>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</si>
  <si>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</si>
  <si>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</si>
  <si>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</si>
  <si>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</si>
  <si>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</si>
  <si>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</si>
  <si>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</si>
  <si>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</si>
  <si>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</si>
  <si>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</si>
  <si>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</si>
  <si>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</si>
  <si>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</si>
  <si>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</si>
  <si>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</si>
  <si>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</si>
  <si>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</si>
  <si>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</si>
  <si>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</si>
  <si>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</si>
  <si>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</si>
  <si>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</si>
  <si>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</si>
  <si>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</si>
  <si>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</si>
  <si>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</si>
  <si>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</si>
  <si>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</si>
  <si>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</si>
  <si>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</si>
  <si>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</si>
  <si>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</si>
  <si>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</si>
  <si>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</si>
  <si>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</si>
  <si>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</si>
  <si>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</si>
  <si>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</si>
  <si>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</si>
  <si>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</si>
  <si>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</si>
  <si>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</si>
  <si>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</si>
  <si>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</si>
  <si>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</si>
  <si>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</si>
  <si>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</si>
  <si>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</si>
  <si>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</si>
  <si>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</si>
  <si>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</si>
  <si>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</si>
  <si>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</si>
  <si>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</si>
  <si>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</si>
  <si>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</si>
  <si>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</si>
  <si>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</si>
  <si>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</si>
  <si>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</si>
  <si>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</si>
  <si>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</si>
  <si>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</si>
  <si>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</si>
  <si>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</si>
  <si>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</si>
  <si>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</si>
  <si>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</si>
  <si>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</si>
  <si>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</si>
  <si>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</si>
  <si>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</si>
  <si>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</si>
  <si>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</si>
  <si>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</si>
  <si>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</si>
  <si>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</si>
  <si>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</si>
  <si>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</si>
  <si>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</si>
  <si>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</si>
  <si>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</si>
  <si>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</si>
  <si>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</si>
  <si>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</si>
  <si>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</si>
  <si>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</si>
  <si>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</si>
  <si>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</si>
  <si>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</si>
  <si>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</si>
  <si>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</si>
  <si>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</si>
  <si>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</si>
  <si>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</si>
  <si>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</si>
  <si>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</si>
  <si>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</si>
  <si>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</si>
  <si>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</si>
  <si>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</si>
  <si>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</si>
  <si>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</si>
  <si>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</si>
  <si>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</si>
  <si>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</si>
  <si>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</si>
  <si>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</si>
  <si>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</si>
  <si>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</si>
  <si>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</si>
  <si>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</si>
  <si>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</si>
  <si>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</si>
  <si>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</si>
  <si>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</si>
  <si>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</si>
  <si>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</si>
  <si>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</si>
  <si>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</si>
  <si>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</si>
  <si>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</si>
  <si>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</si>
  <si>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</si>
  <si>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</si>
  <si>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</si>
  <si>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</si>
  <si>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</si>
  <si>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</si>
  <si>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</si>
  <si>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</si>
  <si>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</si>
  <si>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</si>
  <si>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</si>
  <si>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</si>
  <si>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</si>
  <si>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</si>
  <si>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</si>
  <si>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</si>
  <si>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</si>
  <si>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</si>
  <si>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</si>
  <si>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</si>
  <si>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</si>
  <si>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</si>
  <si>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</si>
  <si>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</si>
  <si>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김복순, ID : H1310120)</t>
  </si>
  <si>
    <t>출력시각</t>
  </si>
  <si>
    <t>2021년 02월 15일 11:15:11</t>
  </si>
  <si>
    <t>H1310120</t>
  </si>
  <si>
    <t>김복순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</si>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</sst>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18" fillId="0" borderId="0" xfId="2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18" fillId="0" borderId="0" xfId="2" applyNumberFormat="1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10064"/>
        <c:axId val="265110456"/>
      </c:barChart>
      <c:catAx>
        <c:axId val="26511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10456"/>
        <c:crosses val="autoZero"/>
        <c:auto val="1"/>
        <c:lblAlgn val="ctr"/>
        <c:lblOffset val="100"/>
        <c:noMultiLvlLbl val="0"/>
      </c:catAx>
      <c:valAx>
        <c:axId val="265110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1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025088"/>
        <c:axId val="500019600"/>
      </c:barChart>
      <c:catAx>
        <c:axId val="50002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019600"/>
        <c:crosses val="autoZero"/>
        <c:auto val="1"/>
        <c:lblAlgn val="ctr"/>
        <c:lblOffset val="100"/>
        <c:noMultiLvlLbl val="0"/>
      </c:catAx>
      <c:valAx>
        <c:axId val="50001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02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021952"/>
        <c:axId val="500020776"/>
      </c:barChart>
      <c:catAx>
        <c:axId val="50002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020776"/>
        <c:crosses val="autoZero"/>
        <c:auto val="1"/>
        <c:lblAlgn val="ctr"/>
        <c:lblOffset val="100"/>
        <c:noMultiLvlLbl val="0"/>
      </c:catAx>
      <c:valAx>
        <c:axId val="500020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0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855.5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018032"/>
        <c:axId val="500021168"/>
      </c:barChart>
      <c:catAx>
        <c:axId val="50001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021168"/>
        <c:crosses val="autoZero"/>
        <c:auto val="1"/>
        <c:lblAlgn val="ctr"/>
        <c:lblOffset val="100"/>
        <c:noMultiLvlLbl val="0"/>
      </c:catAx>
      <c:valAx>
        <c:axId val="50002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01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2134.9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551360"/>
        <c:axId val="500554104"/>
      </c:barChart>
      <c:catAx>
        <c:axId val="5005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554104"/>
        <c:crosses val="autoZero"/>
        <c:auto val="1"/>
        <c:lblAlgn val="ctr"/>
        <c:lblOffset val="100"/>
        <c:noMultiLvlLbl val="0"/>
      </c:catAx>
      <c:valAx>
        <c:axId val="5005541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5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547440"/>
        <c:axId val="500554496"/>
      </c:barChart>
      <c:catAx>
        <c:axId val="50054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554496"/>
        <c:crosses val="autoZero"/>
        <c:auto val="1"/>
        <c:lblAlgn val="ctr"/>
        <c:lblOffset val="100"/>
        <c:noMultiLvlLbl val="0"/>
      </c:catAx>
      <c:valAx>
        <c:axId val="500554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54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551752"/>
        <c:axId val="500549008"/>
      </c:barChart>
      <c:catAx>
        <c:axId val="500551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549008"/>
        <c:crosses val="autoZero"/>
        <c:auto val="1"/>
        <c:lblAlgn val="ctr"/>
        <c:lblOffset val="100"/>
        <c:noMultiLvlLbl val="0"/>
      </c:catAx>
      <c:valAx>
        <c:axId val="50054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55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553712"/>
        <c:axId val="500552536"/>
      </c:barChart>
      <c:catAx>
        <c:axId val="50055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552536"/>
        <c:crosses val="autoZero"/>
        <c:auto val="1"/>
        <c:lblAlgn val="ctr"/>
        <c:lblOffset val="100"/>
        <c:noMultiLvlLbl val="0"/>
      </c:catAx>
      <c:valAx>
        <c:axId val="500552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55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1078.7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550576"/>
        <c:axId val="500548224"/>
      </c:barChart>
      <c:catAx>
        <c:axId val="50055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548224"/>
        <c:crosses val="autoZero"/>
        <c:auto val="1"/>
        <c:lblAlgn val="ctr"/>
        <c:lblOffset val="100"/>
        <c:noMultiLvlLbl val="0"/>
      </c:catAx>
      <c:valAx>
        <c:axId val="5005482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55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549400"/>
        <c:axId val="500550184"/>
      </c:barChart>
      <c:catAx>
        <c:axId val="50054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550184"/>
        <c:crosses val="autoZero"/>
        <c:auto val="1"/>
        <c:lblAlgn val="ctr"/>
        <c:lblOffset val="100"/>
        <c:noMultiLvlLbl val="0"/>
      </c:catAx>
      <c:valAx>
        <c:axId val="5005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54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552144"/>
        <c:axId val="500553320"/>
      </c:barChart>
      <c:catAx>
        <c:axId val="5005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553320"/>
        <c:crosses val="autoZero"/>
        <c:auto val="1"/>
        <c:lblAlgn val="ctr"/>
        <c:lblOffset val="100"/>
        <c:noMultiLvlLbl val="0"/>
      </c:catAx>
      <c:valAx>
        <c:axId val="500553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55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08496"/>
        <c:axId val="265106536"/>
      </c:barChart>
      <c:catAx>
        <c:axId val="26510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06536"/>
        <c:crosses val="autoZero"/>
        <c:auto val="1"/>
        <c:lblAlgn val="ctr"/>
        <c:lblOffset val="100"/>
        <c:noMultiLvlLbl val="0"/>
      </c:catAx>
      <c:valAx>
        <c:axId val="265106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0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128816"/>
        <c:axId val="501128032"/>
      </c:barChart>
      <c:catAx>
        <c:axId val="50112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128032"/>
        <c:crosses val="autoZero"/>
        <c:auto val="1"/>
        <c:lblAlgn val="ctr"/>
        <c:lblOffset val="100"/>
        <c:noMultiLvlLbl val="0"/>
      </c:catAx>
      <c:valAx>
        <c:axId val="501128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12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128424"/>
        <c:axId val="501125680"/>
      </c:barChart>
      <c:catAx>
        <c:axId val="50112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125680"/>
        <c:crosses val="autoZero"/>
        <c:auto val="1"/>
        <c:lblAlgn val="ctr"/>
        <c:lblOffset val="100"/>
        <c:noMultiLvlLbl val="0"/>
      </c:catAx>
      <c:valAx>
        <c:axId val="50112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12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1.8</c:v>
                </c:pt>
                <c:pt idx="1">
                  <c:v>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1131560"/>
        <c:axId val="501132344"/>
      </c:barChart>
      <c:catAx>
        <c:axId val="50113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132344"/>
        <c:crosses val="autoZero"/>
        <c:auto val="1"/>
        <c:lblAlgn val="ctr"/>
        <c:lblOffset val="100"/>
        <c:noMultiLvlLbl val="0"/>
      </c:catAx>
      <c:valAx>
        <c:axId val="50113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13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2.9401047</c:v>
                </c:pt>
                <c:pt idx="1">
                  <c:v>2.7708256000000002</c:v>
                </c:pt>
                <c:pt idx="2">
                  <c:v>4.4251532999999998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371.5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126072"/>
        <c:axId val="501129600"/>
      </c:barChart>
      <c:catAx>
        <c:axId val="50112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129600"/>
        <c:crosses val="autoZero"/>
        <c:auto val="1"/>
        <c:lblAlgn val="ctr"/>
        <c:lblOffset val="100"/>
        <c:noMultiLvlLbl val="0"/>
      </c:catAx>
      <c:valAx>
        <c:axId val="501129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12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126464"/>
        <c:axId val="501126856"/>
      </c:barChart>
      <c:catAx>
        <c:axId val="50112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126856"/>
        <c:crosses val="autoZero"/>
        <c:auto val="1"/>
        <c:lblAlgn val="ctr"/>
        <c:lblOffset val="100"/>
        <c:noMultiLvlLbl val="0"/>
      </c:catAx>
      <c:valAx>
        <c:axId val="50112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12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77.400000000000006</c:v>
                </c:pt>
                <c:pt idx="1">
                  <c:v>7.6</c:v>
                </c:pt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1127640"/>
        <c:axId val="501130776"/>
      </c:barChart>
      <c:catAx>
        <c:axId val="50112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130776"/>
        <c:crosses val="autoZero"/>
        <c:auto val="1"/>
        <c:lblAlgn val="ctr"/>
        <c:lblOffset val="100"/>
        <c:noMultiLvlLbl val="0"/>
      </c:catAx>
      <c:valAx>
        <c:axId val="501130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12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1378.9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629032"/>
        <c:axId val="501629424"/>
      </c:barChart>
      <c:catAx>
        <c:axId val="50162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629424"/>
        <c:crosses val="autoZero"/>
        <c:auto val="1"/>
        <c:lblAlgn val="ctr"/>
        <c:lblOffset val="100"/>
        <c:noMultiLvlLbl val="0"/>
      </c:catAx>
      <c:valAx>
        <c:axId val="501629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62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630208"/>
        <c:axId val="501624720"/>
      </c:barChart>
      <c:catAx>
        <c:axId val="50163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624720"/>
        <c:crosses val="autoZero"/>
        <c:auto val="1"/>
        <c:lblAlgn val="ctr"/>
        <c:lblOffset val="100"/>
        <c:noMultiLvlLbl val="0"/>
      </c:catAx>
      <c:valAx>
        <c:axId val="50162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63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502.5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627464"/>
        <c:axId val="501625504"/>
      </c:barChart>
      <c:catAx>
        <c:axId val="50162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625504"/>
        <c:crosses val="autoZero"/>
        <c:auto val="1"/>
        <c:lblAlgn val="ctr"/>
        <c:lblOffset val="100"/>
        <c:noMultiLvlLbl val="0"/>
      </c:catAx>
      <c:valAx>
        <c:axId val="50162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62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11632"/>
        <c:axId val="265111240"/>
      </c:barChart>
      <c:catAx>
        <c:axId val="26511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11240"/>
        <c:crosses val="autoZero"/>
        <c:auto val="1"/>
        <c:lblAlgn val="ctr"/>
        <c:lblOffset val="100"/>
        <c:noMultiLvlLbl val="0"/>
      </c:catAx>
      <c:valAx>
        <c:axId val="265111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1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3057.7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630600"/>
        <c:axId val="501628248"/>
      </c:barChart>
      <c:catAx>
        <c:axId val="501630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628248"/>
        <c:crosses val="autoZero"/>
        <c:auto val="1"/>
        <c:lblAlgn val="ctr"/>
        <c:lblOffset val="100"/>
        <c:noMultiLvlLbl val="0"/>
      </c:catAx>
      <c:valAx>
        <c:axId val="50162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63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631384"/>
        <c:axId val="501631776"/>
      </c:barChart>
      <c:catAx>
        <c:axId val="50163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631776"/>
        <c:crosses val="autoZero"/>
        <c:auto val="1"/>
        <c:lblAlgn val="ctr"/>
        <c:lblOffset val="100"/>
        <c:noMultiLvlLbl val="0"/>
      </c:catAx>
      <c:valAx>
        <c:axId val="50163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63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625896"/>
        <c:axId val="501632168"/>
      </c:barChart>
      <c:catAx>
        <c:axId val="50162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632168"/>
        <c:crosses val="autoZero"/>
        <c:auto val="1"/>
        <c:lblAlgn val="ctr"/>
        <c:lblOffset val="100"/>
        <c:noMultiLvlLbl val="0"/>
      </c:catAx>
      <c:valAx>
        <c:axId val="501632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62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12024"/>
        <c:axId val="265105360"/>
      </c:barChart>
      <c:catAx>
        <c:axId val="26511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05360"/>
        <c:crosses val="autoZero"/>
        <c:auto val="1"/>
        <c:lblAlgn val="ctr"/>
        <c:lblOffset val="100"/>
        <c:noMultiLvlLbl val="0"/>
      </c:catAx>
      <c:valAx>
        <c:axId val="26510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1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06928"/>
        <c:axId val="265107320"/>
      </c:barChart>
      <c:catAx>
        <c:axId val="26510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07320"/>
        <c:crosses val="autoZero"/>
        <c:auto val="1"/>
        <c:lblAlgn val="ctr"/>
        <c:lblOffset val="100"/>
        <c:noMultiLvlLbl val="0"/>
      </c:catAx>
      <c:valAx>
        <c:axId val="265107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0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08104"/>
        <c:axId val="500018424"/>
      </c:barChart>
      <c:catAx>
        <c:axId val="26510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018424"/>
        <c:crosses val="autoZero"/>
        <c:auto val="1"/>
        <c:lblAlgn val="ctr"/>
        <c:lblOffset val="100"/>
        <c:noMultiLvlLbl val="0"/>
      </c:catAx>
      <c:valAx>
        <c:axId val="50001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0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023912"/>
        <c:axId val="500024304"/>
      </c:barChart>
      <c:catAx>
        <c:axId val="50002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024304"/>
        <c:crosses val="autoZero"/>
        <c:auto val="1"/>
        <c:lblAlgn val="ctr"/>
        <c:lblOffset val="100"/>
        <c:noMultiLvlLbl val="0"/>
      </c:catAx>
      <c:valAx>
        <c:axId val="50002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02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299.2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022344"/>
        <c:axId val="500020384"/>
      </c:barChart>
      <c:catAx>
        <c:axId val="50002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020384"/>
        <c:crosses val="autoZero"/>
        <c:auto val="1"/>
        <c:lblAlgn val="ctr"/>
        <c:lblOffset val="100"/>
        <c:noMultiLvlLbl val="0"/>
      </c:catAx>
      <c:valAx>
        <c:axId val="50002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02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022736"/>
        <c:axId val="500019208"/>
      </c:barChart>
      <c:catAx>
        <c:axId val="50002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019208"/>
        <c:crosses val="autoZero"/>
        <c:auto val="1"/>
        <c:lblAlgn val="ctr"/>
        <c:lblOffset val="100"/>
        <c:noMultiLvlLbl val="0"/>
      </c:catAx>
      <c:valAx>
        <c:axId val="50001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02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김복순, ID : H1310120)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11:15:11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1940</v>
      </c>
      <c r="C6" s="59">
        <f>'DRIs DATA 입력'!C6</f>
        <v>1378.9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46.6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77.400000000000006</v>
      </c>
      <c r="G8" s="59">
        <f>'DRIs DATA 입력'!G8</f>
        <v>7.6</v>
      </c>
      <c r="H8" s="59">
        <f>'DRIs DATA 입력'!H8</f>
        <v>15</v>
      </c>
      <c r="I8" s="46"/>
      <c r="J8" s="59" t="s">
        <v>216</v>
      </c>
      <c r="K8" s="59">
        <f>'DRIs DATA 입력'!K8</f>
        <v>1.8</v>
      </c>
      <c r="L8" s="59">
        <f>'DRIs DATA 입력'!L8</f>
        <v>4.5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371.5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155.9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69.5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299.2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8.8000000000000007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502.5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855.5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3057.7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2134.9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80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54.7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1078.7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60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>
      <c r="A6" s="68" t="s">
        <v>56</v>
      </c>
      <c r="B6" s="68">
        <v>1940</v>
      </c>
      <c r="C6" s="68">
        <v>1378.9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60</v>
      </c>
      <c r="P6" s="68">
        <v>70</v>
      </c>
      <c r="Q6" s="68">
        <v>0</v>
      </c>
      <c r="R6" s="68">
        <v>0</v>
      </c>
      <c r="S6" s="68">
        <v>46.6</v>
      </c>
      <c r="U6" s="68" t="s">
        <v>214</v>
      </c>
      <c r="V6" s="68">
        <v>0</v>
      </c>
      <c r="W6" s="68">
        <v>5</v>
      </c>
      <c r="X6" s="68">
        <v>20</v>
      </c>
      <c r="Y6" s="68">
        <v>0</v>
      </c>
      <c r="Z6" s="68">
        <v>22.2</v>
      </c>
    </row>
    <row r="7" spans="1:27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>
      <c r="E8" s="68" t="s">
        <v>216</v>
      </c>
      <c r="F8" s="68">
        <v>77.400000000000006</v>
      </c>
      <c r="G8" s="68">
        <v>7.6</v>
      </c>
      <c r="H8" s="68">
        <v>15</v>
      </c>
      <c r="J8" s="68" t="s">
        <v>216</v>
      </c>
      <c r="K8" s="68">
        <v>1.8</v>
      </c>
      <c r="L8" s="68">
        <v>4.5</v>
      </c>
    </row>
    <row r="13" spans="1:27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>
      <c r="A16" s="68" t="s">
        <v>222</v>
      </c>
      <c r="B16" s="68">
        <v>760</v>
      </c>
      <c r="C16" s="68">
        <v>1040</v>
      </c>
      <c r="D16" s="68">
        <v>0</v>
      </c>
      <c r="E16" s="68">
        <v>3000</v>
      </c>
      <c r="F16" s="68">
        <v>371.5</v>
      </c>
      <c r="H16" s="68" t="s">
        <v>3</v>
      </c>
      <c r="I16" s="68">
        <v>0</v>
      </c>
      <c r="J16" s="68">
        <v>0</v>
      </c>
      <c r="K16" s="68">
        <v>15</v>
      </c>
      <c r="L16" s="68">
        <v>540</v>
      </c>
      <c r="M16" s="68">
        <v>8</v>
      </c>
      <c r="O16" s="68" t="s">
        <v>4</v>
      </c>
      <c r="P16" s="68">
        <v>0</v>
      </c>
      <c r="Q16" s="68">
        <v>0</v>
      </c>
      <c r="R16" s="68">
        <v>15</v>
      </c>
      <c r="S16" s="68">
        <v>100</v>
      </c>
      <c r="T16" s="68">
        <v>1.3</v>
      </c>
      <c r="V16" s="68" t="s">
        <v>5</v>
      </c>
      <c r="W16" s="68">
        <v>0</v>
      </c>
      <c r="X16" s="68">
        <v>0</v>
      </c>
      <c r="Y16" s="68">
        <v>65</v>
      </c>
      <c r="Z16" s="68">
        <v>0</v>
      </c>
      <c r="AA16" s="68">
        <v>155.9</v>
      </c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>
      <c r="A26" s="68" t="s">
        <v>8</v>
      </c>
      <c r="B26" s="68">
        <v>110</v>
      </c>
      <c r="C26" s="68">
        <v>140</v>
      </c>
      <c r="D26" s="68">
        <v>0</v>
      </c>
      <c r="E26" s="68">
        <v>2000</v>
      </c>
      <c r="F26" s="68">
        <v>69.5</v>
      </c>
      <c r="H26" s="68" t="s">
        <v>9</v>
      </c>
      <c r="I26" s="68">
        <v>1.2</v>
      </c>
      <c r="J26" s="68">
        <v>1.5</v>
      </c>
      <c r="K26" s="68">
        <v>0</v>
      </c>
      <c r="L26" s="68">
        <v>0</v>
      </c>
      <c r="M26" s="68">
        <v>1.2</v>
      </c>
      <c r="O26" s="68" t="s">
        <v>10</v>
      </c>
      <c r="P26" s="68">
        <v>1.4</v>
      </c>
      <c r="Q26" s="68">
        <v>1.7</v>
      </c>
      <c r="R26" s="68">
        <v>0</v>
      </c>
      <c r="S26" s="68">
        <v>0</v>
      </c>
      <c r="T26" s="68">
        <v>1</v>
      </c>
      <c r="V26" s="68" t="s">
        <v>11</v>
      </c>
      <c r="W26" s="68">
        <v>13</v>
      </c>
      <c r="X26" s="68">
        <v>17</v>
      </c>
      <c r="Y26" s="68">
        <v>0</v>
      </c>
      <c r="Z26" s="68">
        <v>35</v>
      </c>
      <c r="AA26" s="68">
        <v>12.2</v>
      </c>
      <c r="AC26" s="68" t="s">
        <v>12</v>
      </c>
      <c r="AD26" s="68">
        <v>1.9</v>
      </c>
      <c r="AE26" s="68">
        <v>2.2000000000000002</v>
      </c>
      <c r="AF26" s="68">
        <v>0</v>
      </c>
      <c r="AG26" s="68">
        <v>100</v>
      </c>
      <c r="AH26" s="68">
        <v>1</v>
      </c>
      <c r="AJ26" s="68" t="s">
        <v>233</v>
      </c>
      <c r="AK26" s="68">
        <v>450</v>
      </c>
      <c r="AL26" s="68">
        <v>550</v>
      </c>
      <c r="AM26" s="68">
        <v>0</v>
      </c>
      <c r="AN26" s="68">
        <v>1000</v>
      </c>
      <c r="AO26" s="68">
        <v>299.2</v>
      </c>
      <c r="AQ26" s="68" t="s">
        <v>13</v>
      </c>
      <c r="AR26" s="68">
        <v>2.2999999999999998</v>
      </c>
      <c r="AS26" s="68">
        <v>2.8</v>
      </c>
      <c r="AT26" s="68">
        <v>0</v>
      </c>
      <c r="AU26" s="68">
        <v>0</v>
      </c>
      <c r="AV26" s="68">
        <v>8.8000000000000007</v>
      </c>
      <c r="AX26" s="68" t="s">
        <v>14</v>
      </c>
      <c r="AY26" s="68">
        <v>0</v>
      </c>
      <c r="AZ26" s="68">
        <v>2</v>
      </c>
      <c r="BA26" s="68">
        <v>5</v>
      </c>
      <c r="BB26" s="68">
        <v>0</v>
      </c>
      <c r="BC26" s="68">
        <v>3</v>
      </c>
      <c r="BE26" s="68" t="s">
        <v>15</v>
      </c>
      <c r="BF26" s="68">
        <v>0</v>
      </c>
      <c r="BG26" s="68">
        <v>5</v>
      </c>
      <c r="BH26" s="68">
        <v>30</v>
      </c>
      <c r="BI26" s="68">
        <v>0</v>
      </c>
      <c r="BJ26" s="68">
        <v>0.6</v>
      </c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>
      <c r="A36" s="68" t="s">
        <v>17</v>
      </c>
      <c r="B36" s="68">
        <v>560</v>
      </c>
      <c r="C36" s="68">
        <v>800</v>
      </c>
      <c r="D36" s="68">
        <v>0</v>
      </c>
      <c r="E36" s="68">
        <v>2500</v>
      </c>
      <c r="F36" s="68">
        <v>502.5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855.5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3057.7</v>
      </c>
      <c r="V36" s="68" t="s">
        <v>20</v>
      </c>
      <c r="W36" s="68">
        <v>0</v>
      </c>
      <c r="X36" s="68">
        <v>0</v>
      </c>
      <c r="Y36" s="68">
        <v>3900</v>
      </c>
      <c r="Z36" s="68">
        <v>0</v>
      </c>
      <c r="AA36" s="68">
        <v>2134.9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80</v>
      </c>
      <c r="AJ36" s="68" t="s">
        <v>22</v>
      </c>
      <c r="AK36" s="68">
        <v>235</v>
      </c>
      <c r="AL36" s="68">
        <v>280</v>
      </c>
      <c r="AM36" s="68">
        <v>0</v>
      </c>
      <c r="AN36" s="68">
        <v>350</v>
      </c>
      <c r="AO36" s="68">
        <v>54.7</v>
      </c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>
      <c r="A46" s="68" t="s">
        <v>23</v>
      </c>
      <c r="B46" s="68">
        <v>5</v>
      </c>
      <c r="C46" s="68">
        <v>8</v>
      </c>
      <c r="D46" s="68">
        <v>0</v>
      </c>
      <c r="E46" s="68">
        <v>45</v>
      </c>
      <c r="F46" s="68">
        <v>10.9</v>
      </c>
      <c r="H46" s="68" t="s">
        <v>24</v>
      </c>
      <c r="I46" s="68">
        <v>10</v>
      </c>
      <c r="J46" s="68">
        <v>12</v>
      </c>
      <c r="K46" s="68">
        <v>0</v>
      </c>
      <c r="L46" s="68">
        <v>35</v>
      </c>
      <c r="M46" s="68">
        <v>7.6</v>
      </c>
      <c r="O46" s="68" t="s">
        <v>251</v>
      </c>
      <c r="P46" s="68">
        <v>970</v>
      </c>
      <c r="Q46" s="68">
        <v>800</v>
      </c>
      <c r="R46" s="68">
        <v>480</v>
      </c>
      <c r="S46" s="68">
        <v>10000</v>
      </c>
      <c r="T46" s="68">
        <v>1078.7</v>
      </c>
      <c r="V46" s="68" t="s">
        <v>29</v>
      </c>
      <c r="W46" s="68">
        <v>0</v>
      </c>
      <c r="X46" s="68">
        <v>0</v>
      </c>
      <c r="Y46" s="68">
        <v>2.5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3.5</v>
      </c>
      <c r="AG46" s="68">
        <v>11</v>
      </c>
      <c r="AH46" s="68">
        <v>2.4</v>
      </c>
      <c r="AJ46" s="68" t="s">
        <v>26</v>
      </c>
      <c r="AK46" s="68">
        <v>225</v>
      </c>
      <c r="AL46" s="68">
        <v>340</v>
      </c>
      <c r="AM46" s="68">
        <v>0</v>
      </c>
      <c r="AN46" s="68">
        <v>2400</v>
      </c>
      <c r="AO46" s="68">
        <v>156</v>
      </c>
      <c r="AQ46" s="68" t="s">
        <v>27</v>
      </c>
      <c r="AR46" s="68">
        <v>59</v>
      </c>
      <c r="AS46" s="68">
        <v>70</v>
      </c>
      <c r="AT46" s="68">
        <v>0</v>
      </c>
      <c r="AU46" s="68">
        <v>400</v>
      </c>
      <c r="AV46" s="68">
        <v>60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7" sqref="G7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>
      <c r="A2" s="71" t="s">
        <v>280</v>
      </c>
      <c r="B2" s="71" t="s">
        <v>281</v>
      </c>
      <c r="C2" s="71" t="s">
        <v>282</v>
      </c>
      <c r="D2" s="71">
        <v>80</v>
      </c>
      <c r="E2" s="71">
        <v>1378.8529000000001</v>
      </c>
      <c r="F2" s="71">
        <v>240.32912999999999</v>
      </c>
      <c r="G2" s="71">
        <v>23.560905000000002</v>
      </c>
      <c r="H2" s="71">
        <v>18.970224000000002</v>
      </c>
      <c r="I2" s="71">
        <v>4.590681</v>
      </c>
      <c r="J2" s="71">
        <v>46.643720000000002</v>
      </c>
      <c r="K2" s="71">
        <v>37.178801999999997</v>
      </c>
      <c r="L2" s="71">
        <v>9.4649180000000008</v>
      </c>
      <c r="M2" s="71">
        <v>22.224634000000002</v>
      </c>
      <c r="N2" s="71">
        <v>2.3500985999999999</v>
      </c>
      <c r="O2" s="71">
        <v>9.3254450000000002</v>
      </c>
      <c r="P2" s="71">
        <v>779.64966000000004</v>
      </c>
      <c r="Q2" s="71">
        <v>13.834053000000001</v>
      </c>
      <c r="R2" s="71">
        <v>371.49475000000001</v>
      </c>
      <c r="S2" s="71">
        <v>70.830985999999996</v>
      </c>
      <c r="T2" s="71">
        <v>3607.9657999999999</v>
      </c>
      <c r="U2" s="71">
        <v>1.2667185000000001</v>
      </c>
      <c r="V2" s="71">
        <v>8.0442090000000004</v>
      </c>
      <c r="W2" s="71">
        <v>155.87119999999999</v>
      </c>
      <c r="X2" s="71">
        <v>69.494309999999999</v>
      </c>
      <c r="Y2" s="71">
        <v>1.2306098000000001</v>
      </c>
      <c r="Z2" s="71">
        <v>1.0329980999999999</v>
      </c>
      <c r="AA2" s="71">
        <v>12.151733</v>
      </c>
      <c r="AB2" s="71">
        <v>0.97551290000000002</v>
      </c>
      <c r="AC2" s="71">
        <v>299.21872000000002</v>
      </c>
      <c r="AD2" s="71">
        <v>8.8367660000000008</v>
      </c>
      <c r="AE2" s="71">
        <v>3.0217209999999999</v>
      </c>
      <c r="AF2" s="71">
        <v>0.60616523</v>
      </c>
      <c r="AG2" s="71">
        <v>502.48196000000002</v>
      </c>
      <c r="AH2" s="71">
        <v>354.6567</v>
      </c>
      <c r="AI2" s="71">
        <v>147.82525999999999</v>
      </c>
      <c r="AJ2" s="71">
        <v>855.51733000000002</v>
      </c>
      <c r="AK2" s="71">
        <v>3057.7323999999999</v>
      </c>
      <c r="AL2" s="71">
        <v>80.033874999999995</v>
      </c>
      <c r="AM2" s="71">
        <v>2134.884</v>
      </c>
      <c r="AN2" s="71">
        <v>54.745261999999997</v>
      </c>
      <c r="AO2" s="71">
        <v>10.908742</v>
      </c>
      <c r="AP2" s="71">
        <v>9.2152820000000002</v>
      </c>
      <c r="AQ2" s="71">
        <v>1.6934594999999999</v>
      </c>
      <c r="AR2" s="71">
        <v>7.5543885</v>
      </c>
      <c r="AS2" s="71">
        <v>1078.7338999999999</v>
      </c>
      <c r="AT2" s="71">
        <v>2.2235151000000002E-2</v>
      </c>
      <c r="AU2" s="71">
        <v>2.3544301999999999</v>
      </c>
      <c r="AV2" s="71">
        <v>155.9922</v>
      </c>
      <c r="AW2" s="71">
        <v>59.975189999999998</v>
      </c>
      <c r="AX2" s="71">
        <v>8.2260100000000003E-2</v>
      </c>
      <c r="AY2" s="71">
        <v>0.27742919999999999</v>
      </c>
      <c r="AZ2" s="71">
        <v>81.575940000000003</v>
      </c>
      <c r="BA2" s="71">
        <v>10.138033999999999</v>
      </c>
      <c r="BB2" s="71">
        <v>2.9401047</v>
      </c>
      <c r="BC2" s="71">
        <v>2.7708256000000002</v>
      </c>
      <c r="BD2" s="71">
        <v>4.4251532999999998</v>
      </c>
      <c r="BE2" s="71">
        <v>0.36853659999999999</v>
      </c>
      <c r="BF2" s="71">
        <v>2.3640560000000002</v>
      </c>
      <c r="BG2" s="71">
        <v>2.7754899999999998E-3</v>
      </c>
      <c r="BH2" s="71">
        <v>1.3638035999999999E-2</v>
      </c>
      <c r="BI2" s="71">
        <v>1.0087364999999999E-2</v>
      </c>
      <c r="BJ2" s="71">
        <v>3.9852142E-2</v>
      </c>
      <c r="BK2" s="71">
        <v>2.13499E-4</v>
      </c>
      <c r="BL2" s="71">
        <v>8.8715450000000001E-2</v>
      </c>
      <c r="BM2" s="71">
        <v>0.70747066000000003</v>
      </c>
      <c r="BN2" s="71">
        <v>0.19384955000000001</v>
      </c>
      <c r="BO2" s="71">
        <v>11.674543</v>
      </c>
      <c r="BP2" s="71">
        <v>1.8889880999999999</v>
      </c>
      <c r="BQ2" s="71">
        <v>3.9906883</v>
      </c>
      <c r="BR2" s="71">
        <v>14.721349</v>
      </c>
      <c r="BS2" s="71">
        <v>6.4942802999999998</v>
      </c>
      <c r="BT2" s="71">
        <v>2.5706576999999999</v>
      </c>
      <c r="BU2" s="71">
        <v>2.1209063E-2</v>
      </c>
      <c r="BV2" s="71">
        <v>3.2967729999999998E-3</v>
      </c>
      <c r="BW2" s="71">
        <v>0.16768757000000001</v>
      </c>
      <c r="BX2" s="71">
        <v>0.21805865999999999</v>
      </c>
      <c r="BY2" s="71">
        <v>2.7068485E-2</v>
      </c>
      <c r="BZ2" s="165">
        <v>8.2362500000000003E-5</v>
      </c>
      <c r="CA2" s="71">
        <v>0.23196359</v>
      </c>
      <c r="CB2" s="71">
        <v>1.036889E-3</v>
      </c>
      <c r="CC2" s="71">
        <v>6.6172930000000005E-2</v>
      </c>
      <c r="CD2" s="71">
        <v>0.11686145000000001</v>
      </c>
      <c r="CE2" s="71">
        <v>2.2892309999999999E-2</v>
      </c>
      <c r="CF2" s="71">
        <v>2.0773336E-2</v>
      </c>
      <c r="CG2" s="71">
        <v>0</v>
      </c>
      <c r="CH2" s="71">
        <v>1.8917982E-2</v>
      </c>
      <c r="CI2" s="71">
        <v>1.9187869999999999E-2</v>
      </c>
      <c r="CJ2" s="71">
        <v>0.18389</v>
      </c>
      <c r="CK2" s="71">
        <v>5.2437860000000003E-3</v>
      </c>
      <c r="CL2" s="71">
        <v>0.25901619999999997</v>
      </c>
      <c r="CM2" s="71">
        <v>0.58759296000000005</v>
      </c>
      <c r="CN2" s="71">
        <v>1273.1438000000001</v>
      </c>
      <c r="CO2" s="71">
        <v>2233.0282999999999</v>
      </c>
      <c r="CP2" s="71">
        <v>1036.0119999999999</v>
      </c>
      <c r="CQ2" s="71">
        <v>383.05360000000002</v>
      </c>
      <c r="CR2" s="71">
        <v>241.48949999999999</v>
      </c>
      <c r="CS2" s="71">
        <v>274.91872999999998</v>
      </c>
      <c r="CT2" s="71">
        <v>1246.9242999999999</v>
      </c>
      <c r="CU2" s="71">
        <v>694.31353999999999</v>
      </c>
      <c r="CV2" s="71">
        <v>885.98429999999996</v>
      </c>
      <c r="CW2" s="71">
        <v>738.16076999999996</v>
      </c>
      <c r="CX2" s="71">
        <v>219.39194000000001</v>
      </c>
      <c r="CY2" s="71">
        <v>1673.8426999999999</v>
      </c>
      <c r="CZ2" s="71">
        <v>637.76917000000003</v>
      </c>
      <c r="DA2" s="71">
        <v>1821.0121999999999</v>
      </c>
      <c r="DB2" s="71">
        <v>1851.5658000000001</v>
      </c>
      <c r="DC2" s="71">
        <v>2687.0727999999999</v>
      </c>
      <c r="DD2" s="71">
        <v>3698.0529999999999</v>
      </c>
      <c r="DE2" s="71">
        <v>732.4864</v>
      </c>
      <c r="DF2" s="71">
        <v>2110.1891999999998</v>
      </c>
      <c r="DG2" s="71">
        <v>928.65650000000005</v>
      </c>
      <c r="DH2" s="71">
        <v>50.268047000000003</v>
      </c>
      <c r="DI2" s="7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10.138033999999999</v>
      </c>
      <c r="B6">
        <f>BB2</f>
        <v>2.9401047</v>
      </c>
      <c r="C6">
        <f>BC2</f>
        <v>2.7708256000000002</v>
      </c>
      <c r="D6">
        <f>BD2</f>
        <v>4.4251532999999998</v>
      </c>
    </row>
    <row r="7" spans="1:113">
      <c r="B7">
        <f>ROUND(B6/MAX($B$6,$C$6,$D$6),1)</f>
        <v>0.7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6" sqref="D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255</v>
      </c>
      <c r="B2" s="55">
        <v>14955</v>
      </c>
      <c r="C2" s="56">
        <f ca="1">YEAR(TODAY())-YEAR(B2)+IF(TODAY()&gt;=DATE(YEAR(TODAY()),MONTH(B2),DAY(B2)),0,-1)</f>
        <v>80</v>
      </c>
      <c r="E2" s="52">
        <v>151</v>
      </c>
      <c r="F2" s="53" t="s">
        <v>39</v>
      </c>
      <c r="G2" s="52">
        <v>50</v>
      </c>
      <c r="H2" s="51" t="s">
        <v>41</v>
      </c>
      <c r="I2" s="78">
        <f>ROUND(G3/E3^2,1)</f>
        <v>21.9</v>
      </c>
    </row>
    <row r="3" spans="1:9">
      <c r="E3" s="51">
        <f>E2/100</f>
        <v>1.51</v>
      </c>
      <c r="F3" s="51" t="s">
        <v>40</v>
      </c>
      <c r="G3" s="51">
        <f>G2</f>
        <v>50</v>
      </c>
      <c r="H3" s="51" t="s">
        <v>41</v>
      </c>
      <c r="I3" s="78"/>
    </row>
    <row r="4" spans="1:9">
      <c r="A4" t="s">
        <v>273</v>
      </c>
    </row>
    <row r="5" spans="1:9">
      <c r="B5" s="60">
        <v>44229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김복순, ID : H1310120)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11:15:11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J13" sqref="J13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>
      <c r="C10" s="91" t="s">
        <v>30</v>
      </c>
      <c r="D10" s="91"/>
      <c r="E10" s="92"/>
      <c r="F10" s="95">
        <f>'개인정보 및 신체계측 입력'!B5</f>
        <v>44229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91" t="s">
        <v>32</v>
      </c>
      <c r="D12" s="91"/>
      <c r="E12" s="92"/>
      <c r="F12" s="100">
        <f ca="1">'개인정보 및 신체계측 입력'!C2</f>
        <v>80</v>
      </c>
      <c r="G12" s="100"/>
      <c r="H12" s="100"/>
      <c r="I12" s="100"/>
      <c r="K12" s="129">
        <f>'개인정보 및 신체계측 입력'!E2</f>
        <v>151</v>
      </c>
      <c r="L12" s="130"/>
      <c r="M12" s="123">
        <f>'개인정보 및 신체계측 입력'!G2</f>
        <v>50</v>
      </c>
      <c r="N12" s="124"/>
      <c r="O12" s="119" t="s">
        <v>271</v>
      </c>
      <c r="P12" s="113"/>
      <c r="Q12" s="96">
        <f>'개인정보 및 신체계측 입력'!I2</f>
        <v>21.9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>
      <c r="C14" s="93" t="s">
        <v>31</v>
      </c>
      <c r="D14" s="93"/>
      <c r="E14" s="94"/>
      <c r="F14" s="97" t="str">
        <f>MID('DRIs DATA'!B1,28,3)</f>
        <v>김복순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77.400000000000006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7.6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15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7" t="s">
        <v>54</v>
      </c>
      <c r="R69" s="35"/>
      <c r="S69" s="35"/>
      <c r="T69" s="6"/>
    </row>
    <row r="70" spans="2:21" ht="18" customHeight="1" thickBot="1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4.5</v>
      </c>
      <c r="L72" s="36" t="s">
        <v>53</v>
      </c>
      <c r="M72" s="36">
        <f>ROUND('DRIs DATA'!K8,1)</f>
        <v>1.8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>
      <c r="B94" s="164" t="s">
        <v>171</v>
      </c>
      <c r="C94" s="162"/>
      <c r="D94" s="162"/>
      <c r="E94" s="162"/>
      <c r="F94" s="160">
        <f>ROUND('DRIs DATA'!F16/'DRIs DATA'!C16*100,2)</f>
        <v>49.53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66.67</v>
      </c>
      <c r="R94" s="162" t="s">
        <v>167</v>
      </c>
      <c r="S94" s="162"/>
      <c r="T94" s="163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>
      <c r="B121" s="43" t="s">
        <v>171</v>
      </c>
      <c r="C121" s="16"/>
      <c r="D121" s="16"/>
      <c r="E121" s="15"/>
      <c r="F121" s="160">
        <f>ROUND('DRIs DATA'!F26/'DRIs DATA'!C26*100,2)</f>
        <v>69.5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66.67</v>
      </c>
      <c r="R121" s="162" t="s">
        <v>166</v>
      </c>
      <c r="S121" s="162"/>
      <c r="T121" s="163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5.75" thickBot="1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>
      <c r="B172" s="42" t="s">
        <v>171</v>
      </c>
      <c r="C172" s="20"/>
      <c r="D172" s="20"/>
      <c r="E172" s="6"/>
      <c r="F172" s="160">
        <f>ROUND('DRIs DATA'!F36/'DRIs DATA'!C36*100,2)</f>
        <v>62.81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203.85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>
      <c r="B197" s="42" t="s">
        <v>171</v>
      </c>
      <c r="C197" s="20"/>
      <c r="D197" s="20"/>
      <c r="E197" s="6"/>
      <c r="F197" s="160">
        <f>ROUND('DRIs DATA'!F46/'DRIs DATA'!C46*100,2)</f>
        <v>109</v>
      </c>
      <c r="G197" s="160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>
      <c r="K205" s="10"/>
    </row>
    <row r="206" spans="2:20" ht="18" customHeight="1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1940</v>
      </c>
      <c r="J209" s="6" t="s">
        <v>189</v>
      </c>
      <c r="K209" s="6"/>
      <c r="L209" s="6"/>
      <c r="M209" s="6"/>
      <c r="N209" s="6"/>
    </row>
    <row r="210" spans="2:14" ht="18" customHeight="1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2020-09-16T07:06:42Z</cp:lastPrinted>
  <dcterms:created xsi:type="dcterms:W3CDTF">2015-06-13T08:19:18Z</dcterms:created>
  <dcterms:modified xsi:type="dcterms:W3CDTF">2021-02-15T02:22:47Z</dcterms:modified>
</cp:coreProperties>
</file>