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<sst xmlns="http://schemas.openxmlformats.org/spreadsheetml/2006/main" count="692" uniqueCount="363">
  <si>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</si>
  <si>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</si>
  <si>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</si>
  <si>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</si>
  <si>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</si>
  <si>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</si>
  <si>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</si>
  <si>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</si>
  <si>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</si>
  <si>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</si>
  <si>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</si>
  <si>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</si>
  <si>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</si>
  <si>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</si>
  <si>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</si>
  <si>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</si>
  <si>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</si>
  <si>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</si>
  <si>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</si>
  <si>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</si>
  <si>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</si>
  <si>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</si>
  <si>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</si>
  <si>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</si>
  <si>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</si>
  <si>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</si>
  <si>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</si>
  <si>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</si>
  <si>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</si>
  <si>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</si>
  <si>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</si>
  <si>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</si>
  <si>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</si>
  <si>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</si>
  <si>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</si>
  <si>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</si>
  <si>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</si>
  <si>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</si>
  <si>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</si>
  <si>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</si>
  <si>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</si>
  <si>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</si>
  <si>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</si>
  <si>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</si>
  <si>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</si>
  <si>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</si>
  <si>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</si>
  <si>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</si>
  <si>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</si>
  <si>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</si>
  <si>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</si>
  <si>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</si>
  <si>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</si>
  <si>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</si>
  <si>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</si>
  <si>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</si>
  <si>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</si>
  <si>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</si>
  <si>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</si>
  <si>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</si>
  <si>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</si>
  <si>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</si>
  <si>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</si>
  <si>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</si>
  <si>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</si>
  <si>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</si>
  <si>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</si>
  <si>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</si>
  <si>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</si>
  <si>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</si>
  <si>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</si>
  <si>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</si>
  <si>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</si>
  <si>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</si>
  <si>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</si>
  <si>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</si>
  <si>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</si>
  <si>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</si>
  <si>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</si>
  <si>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</si>
  <si>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</si>
  <si>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</si>
  <si>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</si>
  <si>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</si>
  <si>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</si>
  <si>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</si>
  <si>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</si>
  <si>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</si>
  <si>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</si>
  <si>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</si>
  <si>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</si>
  <si>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</si>
  <si>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</si>
  <si>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</si>
  <si>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</si>
  <si>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</si>
  <si>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</si>
  <si>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</si>
  <si>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</si>
  <si>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</si>
  <si>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</si>
  <si>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</si>
  <si>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</si>
  <si>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</si>
  <si>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</si>
  <si>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</si>
  <si>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</si>
  <si>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</si>
  <si>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</si>
  <si>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</si>
  <si>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</si>
  <si>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</si>
  <si>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</si>
  <si>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</si>
  <si>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</si>
  <si>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</si>
  <si>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</si>
  <si>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</si>
  <si>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</si>
  <si>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</si>
  <si>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</si>
  <si>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</si>
  <si>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</si>
  <si>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</si>
  <si>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</si>
  <si>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</si>
  <si>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</si>
  <si>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</si>
  <si>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</si>
  <si>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</si>
  <si>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</si>
  <si>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</si>
  <si>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</si>
  <si>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</si>
  <si>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</si>
  <si>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</si>
  <si>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</si>
  <si>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</si>
  <si>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</si>
  <si>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</si>
  <si>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</si>
  <si>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</si>
  <si>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</si>
  <si>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</si>
  <si>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</si>
  <si>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</si>
  <si>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</si>
  <si>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</si>
  <si>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</si>
  <si>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</si>
  <si>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</si>
  <si>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</si>
  <si>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</si>
  <si>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</si>
  <si>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</si>
  <si>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</si>
  <si>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</si>
  <si>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</si>
  <si>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</si>
  <si>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</si>
  <si>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</si>
  <si>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</si>
  <si>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</si>
  <si>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</si>
  <si>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</si>
  <si>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</si>
  <si>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</si>
  <si>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</si>
  <si>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</si>
  <si>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</si>
  <si>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</si>
  <si>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</si>
  <si>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</si>
  <si>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</si>
  <si>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</si>
  <si>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</si>
  <si>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</si>
  <si>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</si>
  <si>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</si>
  <si>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</si>
  <si>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</si>
  <si>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</si>
  <si>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</si>
  <si>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</si>
  <si>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</si>
  <si>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</si>
  <si>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</si>
  <si>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</si>
  <si>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</si>
  <si>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</si>
  <si>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</si>
  <si>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</si>
  <si>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</si>
  <si>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</si>
  <si>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</si>
  <si>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</si>
  <si>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</si>
  <si>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</si>
  <si>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</si>
  <si>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</si>
  <si>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</si>
  <si>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</si>
  <si>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</si>
  <si>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</si>
  <si>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</si>
  <si>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</si>
  <si>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</si>
  <si>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</si>
  <si>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</si>
  <si>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</si>
  <si>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</si>
  <si>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</si>
  <si>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</si>
  <si>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</si>
  <si>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</si>
  <si>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</si>
  <si>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</si>
  <si>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</si>
  <si>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</si>
  <si>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</si>
  <si>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</si>
  <si>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</si>
  <si>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</si>
  <si>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</si>
  <si>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</si>
  <si>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</si>
  <si>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</si>
  <si>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</si>
  <si>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</si>
  <si>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</si>
  <si>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</si>
  <si>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</si>
  <si>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</si>
  <si>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</si>
  <si>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</si>
  <si>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</si>
  <si>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</si>
  <si>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</si>
  <si>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</si>
  <si>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</si>
  <si>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</si>
  <si>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</si>
  <si>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</si>
  <si>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</si>
  <si>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</si>
  <si>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</si>
  <si>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</si>
  <si>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</si>
  <si>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</si>
  <si>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</si>
  <si>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</si>
  <si>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</si>
  <si>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</si>
  <si>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</si>
  <si>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</si>
  <si>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</si>
  <si>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</si>
  <si>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</si>
  <si>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</si>
  <si>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</si>
  <si>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</si>
  <si>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</si>
  <si>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</si>
  <si>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</si>
  <si>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</si>
  <si>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</si>
  <si>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</si>
  <si>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</si>
  <si>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</si>
  <si>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</si>
  <si>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</si>
  <si>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</si>
  <si>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</si>
  <si>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</si>
  <si>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</si>
  <si>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</si>
  <si>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</si>
  <si>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</si>
  <si>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</si>
  <si>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</si>
  <si>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</si>
  <si>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</si>
  <si>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충분섭취량</t>
    <phoneticPr fontId="1" type="noConversion"/>
  </si>
  <si>
    <t>다량영양소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</si>
  <si>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</si>
  <si>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</si>
  <si>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</si>
  <si>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</si>
  <si>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셀레늄</t>
    <phoneticPr fontId="1" type="noConversion"/>
  </si>
  <si>
    <t>상한섭취량</t>
    <phoneticPr fontId="1" type="noConversion"/>
  </si>
  <si>
    <t>섭취비율</t>
    <phoneticPr fontId="1" type="noConversion"/>
  </si>
  <si>
    <t>비타민K</t>
    <phoneticPr fontId="1" type="noConversion"/>
  </si>
  <si>
    <t>수용성 비타민</t>
    <phoneticPr fontId="1" type="noConversion"/>
  </si>
  <si>
    <t>열량영양소</t>
    <phoneticPr fontId="1" type="noConversion"/>
  </si>
  <si>
    <t>n-3불포화</t>
    <phoneticPr fontId="1" type="noConversion"/>
  </si>
  <si>
    <t>몰리브덴(ug/일)</t>
    <phoneticPr fontId="1" type="noConversion"/>
  </si>
  <si>
    <t>평균필요량</t>
    <phoneticPr fontId="1" type="noConversion"/>
  </si>
  <si>
    <t>섭취량</t>
    <phoneticPr fontId="1" type="noConversion"/>
  </si>
  <si>
    <t>비오틴</t>
    <phoneticPr fontId="1" type="noConversion"/>
  </si>
  <si>
    <t>불소</t>
    <phoneticPr fontId="1" type="noConversion"/>
  </si>
  <si>
    <t>단백질(g/일)</t>
    <phoneticPr fontId="1" type="noConversion"/>
  </si>
  <si>
    <t>정보</t>
    <phoneticPr fontId="1" type="noConversion"/>
  </si>
  <si>
    <t>(설문지 : FFQ 95문항 설문지, 사용자 : 유세훈, ID : H1310121)</t>
  </si>
  <si>
    <t>출력시각</t>
    <phoneticPr fontId="1" type="noConversion"/>
  </si>
  <si>
    <t>2021년 11월 15일 16:51:26</t>
  </si>
  <si>
    <t>에너지(kcal)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</si>
  <si>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</si>
  <si>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</si>
  <si>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</si>
  <si>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</si>
  <si>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</si>
  <si>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</si>
  <si>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단백질</t>
    <phoneticPr fontId="1" type="noConversion"/>
  </si>
  <si>
    <t>평균필요량</t>
    <phoneticPr fontId="1" type="noConversion"/>
  </si>
  <si>
    <t>권장섭취량</t>
    <phoneticPr fontId="1" type="noConversion"/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</si>
  <si>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</si>
  <si>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</si>
  <si>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</si>
  <si>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</si>
  <si>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</si>
  <si>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</si>
  <si>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</si>
  <si>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</si>
  <si>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</si>
  <si>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</si>
  <si>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</si>
  <si>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</si>
  <si>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</si>
  <si>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</si>
  <si>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</si>
  <si>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</si>
  <si>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평균필요량</t>
    <phoneticPr fontId="1" type="noConversion"/>
  </si>
  <si>
    <t>충분섭취량</t>
    <phoneticPr fontId="1" type="noConversion"/>
  </si>
  <si>
    <t>비타민A(μg RAE/일)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</si>
  <si>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</si>
  <si>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</si>
  <si>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</si>
  <si>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</si>
  <si>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</si>
  <si>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</si>
  <si>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</si>
  <si>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상한섭취량</t>
    <phoneticPr fontId="1" type="noConversion"/>
  </si>
  <si>
    <t>충분섭취량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</si>
  <si>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</si>
  <si>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</si>
  <si>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</si>
  <si>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</si>
  <si>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</si>
  <si>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</si>
  <si>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</si>
  <si>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</si>
  <si>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</si>
  <si>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</si>
  <si>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</si>
  <si>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</si>
  <si>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</si>
  <si>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</si>
  <si>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권장섭취량</t>
    <phoneticPr fontId="1" type="noConversion"/>
  </si>
  <si>
    <t>구리(ug/일)</t>
    <phoneticPr fontId="1" type="noConversion"/>
  </si>
  <si>
    <t>크롬(ug/일)</t>
    <phoneticPr fontId="1" type="noConversion"/>
  </si>
  <si>
    <t>H1310121</t>
  </si>
  <si>
    <t>유세훈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</si>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</sst>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102.84792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42048"/>
        <c:axId val="264745576"/>
      </c:barChart>
      <c:catAx>
        <c:axId val="26474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5576"/>
        <c:crosses val="autoZero"/>
        <c:auto val="1"/>
        <c:lblAlgn val="ctr"/>
        <c:lblOffset val="100"/>
        <c:noMultiLvlLbl val="0"/>
      </c:catAx>
      <c:valAx>
        <c:axId val="264745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4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3.3740877999999999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470464"/>
        <c:axId val="195467328"/>
      </c:barChart>
      <c:catAx>
        <c:axId val="19547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467328"/>
        <c:crosses val="autoZero"/>
        <c:auto val="1"/>
        <c:lblAlgn val="ctr"/>
        <c:lblOffset val="100"/>
        <c:noMultiLvlLbl val="0"/>
      </c:catAx>
      <c:valAx>
        <c:axId val="195467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47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0.86156005000000002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473600"/>
        <c:axId val="195473992"/>
      </c:barChart>
      <c:catAx>
        <c:axId val="19547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473992"/>
        <c:crosses val="autoZero"/>
        <c:auto val="1"/>
        <c:lblAlgn val="ctr"/>
        <c:lblOffset val="100"/>
        <c:noMultiLvlLbl val="0"/>
      </c:catAx>
      <c:valAx>
        <c:axId val="195473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47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1806.2156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474384"/>
        <c:axId val="195466936"/>
      </c:barChart>
      <c:catAx>
        <c:axId val="19547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466936"/>
        <c:crosses val="autoZero"/>
        <c:auto val="1"/>
        <c:lblAlgn val="ctr"/>
        <c:lblOffset val="100"/>
        <c:noMultiLvlLbl val="0"/>
      </c:catAx>
      <c:valAx>
        <c:axId val="195466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47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4187.2030000000004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467720"/>
        <c:axId val="195468112"/>
      </c:barChart>
      <c:catAx>
        <c:axId val="19546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468112"/>
        <c:crosses val="autoZero"/>
        <c:auto val="1"/>
        <c:lblAlgn val="ctr"/>
        <c:lblOffset val="100"/>
        <c:noMultiLvlLbl val="0"/>
      </c:catAx>
      <c:valAx>
        <c:axId val="1954681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46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280.24340000000001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471640"/>
        <c:axId val="195470856"/>
      </c:barChart>
      <c:catAx>
        <c:axId val="19547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470856"/>
        <c:crosses val="autoZero"/>
        <c:auto val="1"/>
        <c:lblAlgn val="ctr"/>
        <c:lblOffset val="100"/>
        <c:noMultiLvlLbl val="0"/>
      </c:catAx>
      <c:valAx>
        <c:axId val="195470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471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185.18700999999999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472816"/>
        <c:axId val="195471248"/>
      </c:barChart>
      <c:catAx>
        <c:axId val="19547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471248"/>
        <c:crosses val="autoZero"/>
        <c:auto val="1"/>
        <c:lblAlgn val="ctr"/>
        <c:lblOffset val="100"/>
        <c:noMultiLvlLbl val="0"/>
      </c:catAx>
      <c:valAx>
        <c:axId val="195471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47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15.813179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472424"/>
        <c:axId val="195473208"/>
      </c:barChart>
      <c:catAx>
        <c:axId val="19547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473208"/>
        <c:crosses val="autoZero"/>
        <c:auto val="1"/>
        <c:lblAlgn val="ctr"/>
        <c:lblOffset val="100"/>
        <c:noMultiLvlLbl val="0"/>
      </c:catAx>
      <c:valAx>
        <c:axId val="195473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47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1077.625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971568"/>
        <c:axId val="195972352"/>
      </c:barChart>
      <c:catAx>
        <c:axId val="19597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972352"/>
        <c:crosses val="autoZero"/>
        <c:auto val="1"/>
        <c:lblAlgn val="ctr"/>
        <c:lblOffset val="100"/>
        <c:noMultiLvlLbl val="0"/>
      </c:catAx>
      <c:valAx>
        <c:axId val="1959723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97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6.9704970000000005E-2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970784"/>
        <c:axId val="195971176"/>
      </c:barChart>
      <c:catAx>
        <c:axId val="19597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971176"/>
        <c:crosses val="autoZero"/>
        <c:auto val="1"/>
        <c:lblAlgn val="ctr"/>
        <c:lblOffset val="100"/>
        <c:noMultiLvlLbl val="0"/>
      </c:catAx>
      <c:valAx>
        <c:axId val="195971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97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4.2051230000000004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972744"/>
        <c:axId val="195973136"/>
      </c:barChart>
      <c:catAx>
        <c:axId val="19597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973136"/>
        <c:crosses val="autoZero"/>
        <c:auto val="1"/>
        <c:lblAlgn val="ctr"/>
        <c:lblOffset val="100"/>
        <c:noMultiLvlLbl val="0"/>
      </c:catAx>
      <c:valAx>
        <c:axId val="195973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97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32.745989999999999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42832"/>
        <c:axId val="264744008"/>
      </c:barChart>
      <c:catAx>
        <c:axId val="26474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4008"/>
        <c:crosses val="autoZero"/>
        <c:auto val="1"/>
        <c:lblAlgn val="ctr"/>
        <c:lblOffset val="100"/>
        <c:noMultiLvlLbl val="0"/>
      </c:catAx>
      <c:valAx>
        <c:axId val="264744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4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1126.8098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975096"/>
        <c:axId val="195975880"/>
      </c:barChart>
      <c:catAx>
        <c:axId val="19597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975880"/>
        <c:crosses val="autoZero"/>
        <c:auto val="1"/>
        <c:lblAlgn val="ctr"/>
        <c:lblOffset val="100"/>
        <c:noMultiLvlLbl val="0"/>
      </c:catAx>
      <c:valAx>
        <c:axId val="195975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975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125.21861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973528"/>
        <c:axId val="195969608"/>
      </c:barChart>
      <c:catAx>
        <c:axId val="19597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969608"/>
        <c:crosses val="autoZero"/>
        <c:auto val="1"/>
        <c:lblAlgn val="ctr"/>
        <c:lblOffset val="100"/>
        <c:noMultiLvlLbl val="0"/>
      </c:catAx>
      <c:valAx>
        <c:axId val="195969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97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5.4</c:v>
                </c:pt>
                <c:pt idx="1">
                  <c:v>15.275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95968824"/>
        <c:axId val="195973920"/>
      </c:barChart>
      <c:catAx>
        <c:axId val="19596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973920"/>
        <c:crosses val="autoZero"/>
        <c:auto val="1"/>
        <c:lblAlgn val="ctr"/>
        <c:lblOffset val="100"/>
        <c:noMultiLvlLbl val="0"/>
      </c:catAx>
      <c:valAx>
        <c:axId val="195973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96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17.810226</c:v>
                </c:pt>
                <c:pt idx="1">
                  <c:v>18.706700000000001</c:v>
                </c:pt>
                <c:pt idx="2">
                  <c:v>18.696017999999999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741.37305000000003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895256"/>
        <c:axId val="194898392"/>
      </c:barChart>
      <c:catAx>
        <c:axId val="194895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898392"/>
        <c:crosses val="autoZero"/>
        <c:auto val="1"/>
        <c:lblAlgn val="ctr"/>
        <c:lblOffset val="100"/>
        <c:noMultiLvlLbl val="0"/>
      </c:catAx>
      <c:valAx>
        <c:axId val="19489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895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20.131954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893688"/>
        <c:axId val="194895648"/>
      </c:barChart>
      <c:catAx>
        <c:axId val="194893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895648"/>
        <c:crosses val="autoZero"/>
        <c:auto val="1"/>
        <c:lblAlgn val="ctr"/>
        <c:lblOffset val="100"/>
        <c:noMultiLvlLbl val="0"/>
      </c:catAx>
      <c:valAx>
        <c:axId val="194895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893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70.739000000000004</c:v>
                </c:pt>
                <c:pt idx="1">
                  <c:v>10.308</c:v>
                </c:pt>
                <c:pt idx="2">
                  <c:v>18.952999999999999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94899960"/>
        <c:axId val="194894472"/>
      </c:barChart>
      <c:catAx>
        <c:axId val="194899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894472"/>
        <c:crosses val="autoZero"/>
        <c:auto val="1"/>
        <c:lblAlgn val="ctr"/>
        <c:lblOffset val="100"/>
        <c:noMultiLvlLbl val="0"/>
      </c:catAx>
      <c:valAx>
        <c:axId val="194894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899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2502.1662999999999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897608"/>
        <c:axId val="194894864"/>
      </c:barChart>
      <c:catAx>
        <c:axId val="194897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894864"/>
        <c:crosses val="autoZero"/>
        <c:auto val="1"/>
        <c:lblAlgn val="ctr"/>
        <c:lblOffset val="100"/>
        <c:noMultiLvlLbl val="0"/>
      </c:catAx>
      <c:valAx>
        <c:axId val="194894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897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104.130714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900352"/>
        <c:axId val="194900744"/>
      </c:barChart>
      <c:catAx>
        <c:axId val="19490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900744"/>
        <c:crosses val="autoZero"/>
        <c:auto val="1"/>
        <c:lblAlgn val="ctr"/>
        <c:lblOffset val="100"/>
        <c:noMultiLvlLbl val="0"/>
      </c:catAx>
      <c:valAx>
        <c:axId val="194900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90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978.56475999999998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899176"/>
        <c:axId val="194901136"/>
      </c:barChart>
      <c:catAx>
        <c:axId val="194899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901136"/>
        <c:crosses val="autoZero"/>
        <c:auto val="1"/>
        <c:lblAlgn val="ctr"/>
        <c:lblOffset val="100"/>
        <c:noMultiLvlLbl val="0"/>
      </c:catAx>
      <c:valAx>
        <c:axId val="194901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899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6.0808590000000002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44792"/>
        <c:axId val="195198800"/>
      </c:barChart>
      <c:catAx>
        <c:axId val="264744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198800"/>
        <c:crosses val="autoZero"/>
        <c:auto val="1"/>
        <c:lblAlgn val="ctr"/>
        <c:lblOffset val="100"/>
        <c:noMultiLvlLbl val="0"/>
      </c:catAx>
      <c:valAx>
        <c:axId val="195198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44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7191.1796999999997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896432"/>
        <c:axId val="194898000"/>
      </c:barChart>
      <c:catAx>
        <c:axId val="19489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898000"/>
        <c:crosses val="autoZero"/>
        <c:auto val="1"/>
        <c:lblAlgn val="ctr"/>
        <c:lblOffset val="100"/>
        <c:noMultiLvlLbl val="0"/>
      </c:catAx>
      <c:valAx>
        <c:axId val="194898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89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21.893764000000001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7374640"/>
        <c:axId val="197375424"/>
      </c:barChart>
      <c:catAx>
        <c:axId val="19737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7375424"/>
        <c:crosses val="autoZero"/>
        <c:auto val="1"/>
        <c:lblAlgn val="ctr"/>
        <c:lblOffset val="100"/>
        <c:noMultiLvlLbl val="0"/>
      </c:catAx>
      <c:valAx>
        <c:axId val="197375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737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2.2638191999999999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7379344"/>
        <c:axId val="197380520"/>
      </c:barChart>
      <c:catAx>
        <c:axId val="19737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7380520"/>
        <c:crosses val="autoZero"/>
        <c:auto val="1"/>
        <c:lblAlgn val="ctr"/>
        <c:lblOffset val="100"/>
        <c:noMultiLvlLbl val="0"/>
      </c:catAx>
      <c:valAx>
        <c:axId val="197380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737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384.42764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198408"/>
        <c:axId val="195199976"/>
      </c:barChart>
      <c:catAx>
        <c:axId val="195198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199976"/>
        <c:crosses val="autoZero"/>
        <c:auto val="1"/>
        <c:lblAlgn val="ctr"/>
        <c:lblOffset val="100"/>
        <c:noMultiLvlLbl val="0"/>
      </c:catAx>
      <c:valAx>
        <c:axId val="195199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19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1.8716607999999999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199584"/>
        <c:axId val="195194880"/>
      </c:barChart>
      <c:catAx>
        <c:axId val="19519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194880"/>
        <c:crosses val="autoZero"/>
        <c:auto val="1"/>
        <c:lblAlgn val="ctr"/>
        <c:lblOffset val="100"/>
        <c:noMultiLvlLbl val="0"/>
      </c:catAx>
      <c:valAx>
        <c:axId val="195194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19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22.57161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200368"/>
        <c:axId val="195200760"/>
      </c:barChart>
      <c:catAx>
        <c:axId val="19520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200760"/>
        <c:crosses val="autoZero"/>
        <c:auto val="1"/>
        <c:lblAlgn val="ctr"/>
        <c:lblOffset val="100"/>
        <c:noMultiLvlLbl val="0"/>
      </c:catAx>
      <c:valAx>
        <c:axId val="195200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20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2.2638191999999999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201152"/>
        <c:axId val="195193704"/>
      </c:barChart>
      <c:catAx>
        <c:axId val="19520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193704"/>
        <c:crosses val="autoZero"/>
        <c:auto val="1"/>
        <c:lblAlgn val="ctr"/>
        <c:lblOffset val="100"/>
        <c:noMultiLvlLbl val="0"/>
      </c:catAx>
      <c:valAx>
        <c:axId val="195193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20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662.17705999999998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196448"/>
        <c:axId val="195194096"/>
      </c:barChart>
      <c:catAx>
        <c:axId val="19519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194096"/>
        <c:crosses val="autoZero"/>
        <c:auto val="1"/>
        <c:lblAlgn val="ctr"/>
        <c:lblOffset val="100"/>
        <c:noMultiLvlLbl val="0"/>
      </c:catAx>
      <c:valAx>
        <c:axId val="195194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19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19.241772000000001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195664"/>
        <c:axId val="195196056"/>
      </c:barChart>
      <c:catAx>
        <c:axId val="19519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196056"/>
        <c:crosses val="autoZero"/>
        <c:auto val="1"/>
        <c:lblAlgn val="ctr"/>
        <c:lblOffset val="100"/>
        <c:noMultiLvlLbl val="0"/>
      </c:catAx>
      <c:valAx>
        <c:axId val="195196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19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유세훈, ID : H1310121)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15일 16:51:26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2502.1662999999999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102.84792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32.745989999999999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70.739000000000004</v>
      </c>
      <c r="G8" s="59">
        <f>'DRIs DATA 입력'!G8</f>
        <v>10.308</v>
      </c>
      <c r="H8" s="59">
        <f>'DRIs DATA 입력'!H8</f>
        <v>18.952999999999999</v>
      </c>
      <c r="I8" s="46"/>
      <c r="J8" s="59" t="s">
        <v>215</v>
      </c>
      <c r="K8" s="59">
        <f>'DRIs DATA 입력'!K8</f>
        <v>5.4</v>
      </c>
      <c r="L8" s="59">
        <f>'DRIs DATA 입력'!L8</f>
        <v>15.275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741.37305000000003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20.131954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6.0808590000000002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384.42764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104.130714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2.3576921999999998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1.8716607999999999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22.57161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2.2638191999999999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662.17705999999998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19.241772000000001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3.3740877999999999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0.86156005000000002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978.56475999999998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1806.2156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7191.1796999999997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4187.2030000000004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280.24340000000001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185.18700999999999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21.893764000000001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15.813179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1077.625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6.9704970000000005E-2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4.2051230000000004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1126.8098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125.21861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2" sqref="H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301</v>
      </c>
      <c r="B1" s="61" t="s">
        <v>302</v>
      </c>
      <c r="G1" s="62" t="s">
        <v>303</v>
      </c>
      <c r="H1" s="61" t="s">
        <v>304</v>
      </c>
    </row>
    <row r="3" spans="1:27" x14ac:dyDescent="0.3">
      <c r="A3" s="68" t="s">
        <v>283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305</v>
      </c>
      <c r="B4" s="67"/>
      <c r="C4" s="67"/>
      <c r="E4" s="69" t="s">
        <v>293</v>
      </c>
      <c r="F4" s="70"/>
      <c r="G4" s="70"/>
      <c r="H4" s="71"/>
      <c r="J4" s="69" t="s">
        <v>306</v>
      </c>
      <c r="K4" s="70"/>
      <c r="L4" s="71"/>
      <c r="N4" s="67" t="s">
        <v>307</v>
      </c>
      <c r="O4" s="67"/>
      <c r="P4" s="67"/>
      <c r="Q4" s="67"/>
      <c r="R4" s="67"/>
      <c r="S4" s="67"/>
      <c r="U4" s="67" t="s">
        <v>308</v>
      </c>
      <c r="V4" s="67"/>
      <c r="W4" s="67"/>
      <c r="X4" s="67"/>
      <c r="Y4" s="67"/>
      <c r="Z4" s="67"/>
    </row>
    <row r="5" spans="1:27" x14ac:dyDescent="0.3">
      <c r="A5" s="65"/>
      <c r="B5" s="65" t="s">
        <v>309</v>
      </c>
      <c r="C5" s="65" t="s">
        <v>310</v>
      </c>
      <c r="E5" s="65"/>
      <c r="F5" s="65" t="s">
        <v>311</v>
      </c>
      <c r="G5" s="65" t="s">
        <v>284</v>
      </c>
      <c r="H5" s="65" t="s">
        <v>312</v>
      </c>
      <c r="J5" s="65"/>
      <c r="K5" s="65" t="s">
        <v>294</v>
      </c>
      <c r="L5" s="65" t="s">
        <v>285</v>
      </c>
      <c r="N5" s="65"/>
      <c r="O5" s="65" t="s">
        <v>313</v>
      </c>
      <c r="P5" s="65" t="s">
        <v>314</v>
      </c>
      <c r="Q5" s="65" t="s">
        <v>282</v>
      </c>
      <c r="R5" s="65" t="s">
        <v>289</v>
      </c>
      <c r="S5" s="65" t="s">
        <v>315</v>
      </c>
      <c r="U5" s="65"/>
      <c r="V5" s="65" t="s">
        <v>316</v>
      </c>
      <c r="W5" s="65" t="s">
        <v>314</v>
      </c>
      <c r="X5" s="65" t="s">
        <v>317</v>
      </c>
      <c r="Y5" s="65" t="s">
        <v>318</v>
      </c>
      <c r="Z5" s="65" t="s">
        <v>297</v>
      </c>
    </row>
    <row r="6" spans="1:27" x14ac:dyDescent="0.3">
      <c r="A6" s="65" t="s">
        <v>278</v>
      </c>
      <c r="B6" s="65">
        <v>2200</v>
      </c>
      <c r="C6" s="65">
        <v>2502.1662999999999</v>
      </c>
      <c r="E6" s="65" t="s">
        <v>319</v>
      </c>
      <c r="F6" s="65">
        <v>55</v>
      </c>
      <c r="G6" s="65">
        <v>15</v>
      </c>
      <c r="H6" s="65">
        <v>7</v>
      </c>
      <c r="J6" s="65" t="s">
        <v>320</v>
      </c>
      <c r="K6" s="65">
        <v>0.1</v>
      </c>
      <c r="L6" s="65">
        <v>4</v>
      </c>
      <c r="N6" s="65" t="s">
        <v>300</v>
      </c>
      <c r="O6" s="65">
        <v>50</v>
      </c>
      <c r="P6" s="65">
        <v>60</v>
      </c>
      <c r="Q6" s="65">
        <v>0</v>
      </c>
      <c r="R6" s="65">
        <v>0</v>
      </c>
      <c r="S6" s="65">
        <v>102.84792</v>
      </c>
      <c r="U6" s="65" t="s">
        <v>321</v>
      </c>
      <c r="V6" s="65">
        <v>0</v>
      </c>
      <c r="W6" s="65">
        <v>0</v>
      </c>
      <c r="X6" s="65">
        <v>25</v>
      </c>
      <c r="Y6" s="65">
        <v>0</v>
      </c>
      <c r="Z6" s="65">
        <v>32.745989999999999</v>
      </c>
    </row>
    <row r="7" spans="1:27" x14ac:dyDescent="0.3">
      <c r="E7" s="65" t="s">
        <v>322</v>
      </c>
      <c r="F7" s="65">
        <v>65</v>
      </c>
      <c r="G7" s="65">
        <v>30</v>
      </c>
      <c r="H7" s="65">
        <v>20</v>
      </c>
      <c r="J7" s="65" t="s">
        <v>286</v>
      </c>
      <c r="K7" s="65">
        <v>1</v>
      </c>
      <c r="L7" s="65">
        <v>10</v>
      </c>
    </row>
    <row r="8" spans="1:27" x14ac:dyDescent="0.3">
      <c r="E8" s="65" t="s">
        <v>323</v>
      </c>
      <c r="F8" s="65">
        <v>70.739000000000004</v>
      </c>
      <c r="G8" s="65">
        <v>10.308</v>
      </c>
      <c r="H8" s="65">
        <v>18.952999999999999</v>
      </c>
      <c r="J8" s="65" t="s">
        <v>290</v>
      </c>
      <c r="K8" s="65">
        <v>5.4</v>
      </c>
      <c r="L8" s="65">
        <v>15.275</v>
      </c>
    </row>
    <row r="13" spans="1:27" x14ac:dyDescent="0.3">
      <c r="A13" s="66" t="s">
        <v>324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287</v>
      </c>
      <c r="B14" s="67"/>
      <c r="C14" s="67"/>
      <c r="D14" s="67"/>
      <c r="E14" s="67"/>
      <c r="F14" s="67"/>
      <c r="H14" s="67" t="s">
        <v>325</v>
      </c>
      <c r="I14" s="67"/>
      <c r="J14" s="67"/>
      <c r="K14" s="67"/>
      <c r="L14" s="67"/>
      <c r="M14" s="67"/>
      <c r="O14" s="67" t="s">
        <v>279</v>
      </c>
      <c r="P14" s="67"/>
      <c r="Q14" s="67"/>
      <c r="R14" s="67"/>
      <c r="S14" s="67"/>
      <c r="T14" s="67"/>
      <c r="V14" s="67" t="s">
        <v>291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296</v>
      </c>
      <c r="C15" s="65" t="s">
        <v>326</v>
      </c>
      <c r="D15" s="65" t="s">
        <v>317</v>
      </c>
      <c r="E15" s="65" t="s">
        <v>327</v>
      </c>
      <c r="F15" s="65" t="s">
        <v>328</v>
      </c>
      <c r="H15" s="65"/>
      <c r="I15" s="65" t="s">
        <v>316</v>
      </c>
      <c r="J15" s="65" t="s">
        <v>329</v>
      </c>
      <c r="K15" s="65" t="s">
        <v>330</v>
      </c>
      <c r="L15" s="65" t="s">
        <v>327</v>
      </c>
      <c r="M15" s="65" t="s">
        <v>297</v>
      </c>
      <c r="O15" s="65"/>
      <c r="P15" s="65" t="s">
        <v>313</v>
      </c>
      <c r="Q15" s="65" t="s">
        <v>277</v>
      </c>
      <c r="R15" s="65" t="s">
        <v>282</v>
      </c>
      <c r="S15" s="65" t="s">
        <v>289</v>
      </c>
      <c r="T15" s="65" t="s">
        <v>310</v>
      </c>
      <c r="V15" s="65"/>
      <c r="W15" s="65" t="s">
        <v>331</v>
      </c>
      <c r="X15" s="65" t="s">
        <v>326</v>
      </c>
      <c r="Y15" s="65" t="s">
        <v>332</v>
      </c>
      <c r="Z15" s="65" t="s">
        <v>327</v>
      </c>
      <c r="AA15" s="65" t="s">
        <v>297</v>
      </c>
    </row>
    <row r="16" spans="1:27" x14ac:dyDescent="0.3">
      <c r="A16" s="65" t="s">
        <v>333</v>
      </c>
      <c r="B16" s="65">
        <v>530</v>
      </c>
      <c r="C16" s="65">
        <v>750</v>
      </c>
      <c r="D16" s="65">
        <v>0</v>
      </c>
      <c r="E16" s="65">
        <v>3000</v>
      </c>
      <c r="F16" s="65">
        <v>741.37305000000003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20.131954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6.0808590000000002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384.42764</v>
      </c>
    </row>
    <row r="23" spans="1:62" x14ac:dyDescent="0.3">
      <c r="A23" s="66" t="s">
        <v>292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334</v>
      </c>
      <c r="B24" s="67"/>
      <c r="C24" s="67"/>
      <c r="D24" s="67"/>
      <c r="E24" s="67"/>
      <c r="F24" s="67"/>
      <c r="H24" s="67" t="s">
        <v>335</v>
      </c>
      <c r="I24" s="67"/>
      <c r="J24" s="67"/>
      <c r="K24" s="67"/>
      <c r="L24" s="67"/>
      <c r="M24" s="67"/>
      <c r="O24" s="67" t="s">
        <v>336</v>
      </c>
      <c r="P24" s="67"/>
      <c r="Q24" s="67"/>
      <c r="R24" s="67"/>
      <c r="S24" s="67"/>
      <c r="T24" s="67"/>
      <c r="V24" s="67" t="s">
        <v>337</v>
      </c>
      <c r="W24" s="67"/>
      <c r="X24" s="67"/>
      <c r="Y24" s="67"/>
      <c r="Z24" s="67"/>
      <c r="AA24" s="67"/>
      <c r="AC24" s="67" t="s">
        <v>338</v>
      </c>
      <c r="AD24" s="67"/>
      <c r="AE24" s="67"/>
      <c r="AF24" s="67"/>
      <c r="AG24" s="67"/>
      <c r="AH24" s="67"/>
      <c r="AJ24" s="67" t="s">
        <v>339</v>
      </c>
      <c r="AK24" s="67"/>
      <c r="AL24" s="67"/>
      <c r="AM24" s="67"/>
      <c r="AN24" s="67"/>
      <c r="AO24" s="67"/>
      <c r="AQ24" s="67" t="s">
        <v>281</v>
      </c>
      <c r="AR24" s="67"/>
      <c r="AS24" s="67"/>
      <c r="AT24" s="67"/>
      <c r="AU24" s="67"/>
      <c r="AV24" s="67"/>
      <c r="AX24" s="67" t="s">
        <v>340</v>
      </c>
      <c r="AY24" s="67"/>
      <c r="AZ24" s="67"/>
      <c r="BA24" s="67"/>
      <c r="BB24" s="67"/>
      <c r="BC24" s="67"/>
      <c r="BE24" s="67" t="s">
        <v>298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313</v>
      </c>
      <c r="C25" s="65" t="s">
        <v>326</v>
      </c>
      <c r="D25" s="65" t="s">
        <v>330</v>
      </c>
      <c r="E25" s="65" t="s">
        <v>289</v>
      </c>
      <c r="F25" s="65" t="s">
        <v>310</v>
      </c>
      <c r="H25" s="65"/>
      <c r="I25" s="65" t="s">
        <v>296</v>
      </c>
      <c r="J25" s="65" t="s">
        <v>277</v>
      </c>
      <c r="K25" s="65" t="s">
        <v>317</v>
      </c>
      <c r="L25" s="65" t="s">
        <v>341</v>
      </c>
      <c r="M25" s="65" t="s">
        <v>310</v>
      </c>
      <c r="O25" s="65"/>
      <c r="P25" s="65" t="s">
        <v>316</v>
      </c>
      <c r="Q25" s="65" t="s">
        <v>277</v>
      </c>
      <c r="R25" s="65" t="s">
        <v>282</v>
      </c>
      <c r="S25" s="65" t="s">
        <v>318</v>
      </c>
      <c r="T25" s="65" t="s">
        <v>297</v>
      </c>
      <c r="V25" s="65"/>
      <c r="W25" s="65" t="s">
        <v>296</v>
      </c>
      <c r="X25" s="65" t="s">
        <v>326</v>
      </c>
      <c r="Y25" s="65" t="s">
        <v>282</v>
      </c>
      <c r="Z25" s="65" t="s">
        <v>318</v>
      </c>
      <c r="AA25" s="65" t="s">
        <v>297</v>
      </c>
      <c r="AC25" s="65"/>
      <c r="AD25" s="65" t="s">
        <v>331</v>
      </c>
      <c r="AE25" s="65" t="s">
        <v>277</v>
      </c>
      <c r="AF25" s="65" t="s">
        <v>282</v>
      </c>
      <c r="AG25" s="65" t="s">
        <v>327</v>
      </c>
      <c r="AH25" s="65" t="s">
        <v>297</v>
      </c>
      <c r="AJ25" s="65"/>
      <c r="AK25" s="65" t="s">
        <v>313</v>
      </c>
      <c r="AL25" s="65" t="s">
        <v>277</v>
      </c>
      <c r="AM25" s="65" t="s">
        <v>342</v>
      </c>
      <c r="AN25" s="65" t="s">
        <v>341</v>
      </c>
      <c r="AO25" s="65" t="s">
        <v>343</v>
      </c>
      <c r="AQ25" s="65"/>
      <c r="AR25" s="65" t="s">
        <v>313</v>
      </c>
      <c r="AS25" s="65" t="s">
        <v>314</v>
      </c>
      <c r="AT25" s="65" t="s">
        <v>282</v>
      </c>
      <c r="AU25" s="65" t="s">
        <v>327</v>
      </c>
      <c r="AV25" s="65" t="s">
        <v>297</v>
      </c>
      <c r="AX25" s="65"/>
      <c r="AY25" s="65" t="s">
        <v>316</v>
      </c>
      <c r="AZ25" s="65" t="s">
        <v>314</v>
      </c>
      <c r="BA25" s="65" t="s">
        <v>332</v>
      </c>
      <c r="BB25" s="65" t="s">
        <v>327</v>
      </c>
      <c r="BC25" s="65" t="s">
        <v>297</v>
      </c>
      <c r="BE25" s="65"/>
      <c r="BF25" s="65" t="s">
        <v>331</v>
      </c>
      <c r="BG25" s="65" t="s">
        <v>277</v>
      </c>
      <c r="BH25" s="65" t="s">
        <v>330</v>
      </c>
      <c r="BI25" s="65" t="s">
        <v>327</v>
      </c>
      <c r="BJ25" s="65" t="s">
        <v>310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104.130714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2.3576921999999998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1.8716607999999999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22.57161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2.2638191999999999</v>
      </c>
      <c r="AJ26" s="65" t="s">
        <v>344</v>
      </c>
      <c r="AK26" s="65">
        <v>320</v>
      </c>
      <c r="AL26" s="65">
        <v>400</v>
      </c>
      <c r="AM26" s="65">
        <v>0</v>
      </c>
      <c r="AN26" s="65">
        <v>1000</v>
      </c>
      <c r="AO26" s="65">
        <v>662.17705999999998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19.241772000000001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3.3740877999999999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0.86156005000000002</v>
      </c>
    </row>
    <row r="33" spans="1:68" x14ac:dyDescent="0.3">
      <c r="A33" s="66" t="s">
        <v>345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346</v>
      </c>
      <c r="B34" s="67"/>
      <c r="C34" s="67"/>
      <c r="D34" s="67"/>
      <c r="E34" s="67"/>
      <c r="F34" s="67"/>
      <c r="H34" s="67" t="s">
        <v>347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348</v>
      </c>
      <c r="W34" s="67"/>
      <c r="X34" s="67"/>
      <c r="Y34" s="67"/>
      <c r="Z34" s="67"/>
      <c r="AA34" s="67"/>
      <c r="AC34" s="67" t="s">
        <v>349</v>
      </c>
      <c r="AD34" s="67"/>
      <c r="AE34" s="67"/>
      <c r="AF34" s="67"/>
      <c r="AG34" s="67"/>
      <c r="AH34" s="67"/>
      <c r="AJ34" s="67" t="s">
        <v>350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296</v>
      </c>
      <c r="C35" s="65" t="s">
        <v>314</v>
      </c>
      <c r="D35" s="65" t="s">
        <v>282</v>
      </c>
      <c r="E35" s="65" t="s">
        <v>327</v>
      </c>
      <c r="F35" s="65" t="s">
        <v>297</v>
      </c>
      <c r="H35" s="65"/>
      <c r="I35" s="65" t="s">
        <v>296</v>
      </c>
      <c r="J35" s="65" t="s">
        <v>314</v>
      </c>
      <c r="K35" s="65" t="s">
        <v>282</v>
      </c>
      <c r="L35" s="65" t="s">
        <v>289</v>
      </c>
      <c r="M35" s="65" t="s">
        <v>315</v>
      </c>
      <c r="O35" s="65"/>
      <c r="P35" s="65" t="s">
        <v>316</v>
      </c>
      <c r="Q35" s="65" t="s">
        <v>277</v>
      </c>
      <c r="R35" s="65" t="s">
        <v>332</v>
      </c>
      <c r="S35" s="65" t="s">
        <v>289</v>
      </c>
      <c r="T35" s="65" t="s">
        <v>310</v>
      </c>
      <c r="V35" s="65"/>
      <c r="W35" s="65" t="s">
        <v>316</v>
      </c>
      <c r="X35" s="65" t="s">
        <v>326</v>
      </c>
      <c r="Y35" s="65" t="s">
        <v>332</v>
      </c>
      <c r="Z35" s="65" t="s">
        <v>289</v>
      </c>
      <c r="AA35" s="65" t="s">
        <v>297</v>
      </c>
      <c r="AC35" s="65"/>
      <c r="AD35" s="65" t="s">
        <v>296</v>
      </c>
      <c r="AE35" s="65" t="s">
        <v>326</v>
      </c>
      <c r="AF35" s="65" t="s">
        <v>317</v>
      </c>
      <c r="AG35" s="65" t="s">
        <v>327</v>
      </c>
      <c r="AH35" s="65" t="s">
        <v>297</v>
      </c>
      <c r="AJ35" s="65"/>
      <c r="AK35" s="65" t="s">
        <v>313</v>
      </c>
      <c r="AL35" s="65" t="s">
        <v>277</v>
      </c>
      <c r="AM35" s="65" t="s">
        <v>332</v>
      </c>
      <c r="AN35" s="65" t="s">
        <v>327</v>
      </c>
      <c r="AO35" s="65" t="s">
        <v>315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978.56475999999998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1806.2156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7191.1796999999997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4187.2030000000004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280.24340000000001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185.18700999999999</v>
      </c>
    </row>
    <row r="43" spans="1:68" x14ac:dyDescent="0.3">
      <c r="A43" s="66" t="s">
        <v>351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352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353</v>
      </c>
      <c r="P44" s="67"/>
      <c r="Q44" s="67"/>
      <c r="R44" s="67"/>
      <c r="S44" s="67"/>
      <c r="T44" s="67"/>
      <c r="V44" s="67" t="s">
        <v>299</v>
      </c>
      <c r="W44" s="67"/>
      <c r="X44" s="67"/>
      <c r="Y44" s="67"/>
      <c r="Z44" s="67"/>
      <c r="AA44" s="67"/>
      <c r="AC44" s="67" t="s">
        <v>354</v>
      </c>
      <c r="AD44" s="67"/>
      <c r="AE44" s="67"/>
      <c r="AF44" s="67"/>
      <c r="AG44" s="67"/>
      <c r="AH44" s="67"/>
      <c r="AJ44" s="67" t="s">
        <v>355</v>
      </c>
      <c r="AK44" s="67"/>
      <c r="AL44" s="67"/>
      <c r="AM44" s="67"/>
      <c r="AN44" s="67"/>
      <c r="AO44" s="67"/>
      <c r="AQ44" s="67" t="s">
        <v>288</v>
      </c>
      <c r="AR44" s="67"/>
      <c r="AS44" s="67"/>
      <c r="AT44" s="67"/>
      <c r="AU44" s="67"/>
      <c r="AV44" s="67"/>
      <c r="AX44" s="67" t="s">
        <v>280</v>
      </c>
      <c r="AY44" s="67"/>
      <c r="AZ44" s="67"/>
      <c r="BA44" s="67"/>
      <c r="BB44" s="67"/>
      <c r="BC44" s="67"/>
      <c r="BE44" s="67" t="s">
        <v>356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316</v>
      </c>
      <c r="C45" s="65" t="s">
        <v>329</v>
      </c>
      <c r="D45" s="65" t="s">
        <v>332</v>
      </c>
      <c r="E45" s="65" t="s">
        <v>289</v>
      </c>
      <c r="F45" s="65" t="s">
        <v>310</v>
      </c>
      <c r="H45" s="65"/>
      <c r="I45" s="65" t="s">
        <v>316</v>
      </c>
      <c r="J45" s="65" t="s">
        <v>357</v>
      </c>
      <c r="K45" s="65" t="s">
        <v>330</v>
      </c>
      <c r="L45" s="65" t="s">
        <v>289</v>
      </c>
      <c r="M45" s="65" t="s">
        <v>310</v>
      </c>
      <c r="O45" s="65"/>
      <c r="P45" s="65" t="s">
        <v>296</v>
      </c>
      <c r="Q45" s="65" t="s">
        <v>277</v>
      </c>
      <c r="R45" s="65" t="s">
        <v>282</v>
      </c>
      <c r="S45" s="65" t="s">
        <v>289</v>
      </c>
      <c r="T45" s="65" t="s">
        <v>297</v>
      </c>
      <c r="V45" s="65"/>
      <c r="W45" s="65" t="s">
        <v>316</v>
      </c>
      <c r="X45" s="65" t="s">
        <v>326</v>
      </c>
      <c r="Y45" s="65" t="s">
        <v>330</v>
      </c>
      <c r="Z45" s="65" t="s">
        <v>318</v>
      </c>
      <c r="AA45" s="65" t="s">
        <v>297</v>
      </c>
      <c r="AC45" s="65"/>
      <c r="AD45" s="65" t="s">
        <v>296</v>
      </c>
      <c r="AE45" s="65" t="s">
        <v>326</v>
      </c>
      <c r="AF45" s="65" t="s">
        <v>282</v>
      </c>
      <c r="AG45" s="65" t="s">
        <v>289</v>
      </c>
      <c r="AH45" s="65" t="s">
        <v>297</v>
      </c>
      <c r="AJ45" s="65"/>
      <c r="AK45" s="65" t="s">
        <v>331</v>
      </c>
      <c r="AL45" s="65" t="s">
        <v>326</v>
      </c>
      <c r="AM45" s="65" t="s">
        <v>330</v>
      </c>
      <c r="AN45" s="65" t="s">
        <v>327</v>
      </c>
      <c r="AO45" s="65" t="s">
        <v>310</v>
      </c>
      <c r="AQ45" s="65"/>
      <c r="AR45" s="65" t="s">
        <v>296</v>
      </c>
      <c r="AS45" s="65" t="s">
        <v>329</v>
      </c>
      <c r="AT45" s="65" t="s">
        <v>282</v>
      </c>
      <c r="AU45" s="65" t="s">
        <v>289</v>
      </c>
      <c r="AV45" s="65" t="s">
        <v>297</v>
      </c>
      <c r="AX45" s="65"/>
      <c r="AY45" s="65" t="s">
        <v>313</v>
      </c>
      <c r="AZ45" s="65" t="s">
        <v>326</v>
      </c>
      <c r="BA45" s="65" t="s">
        <v>330</v>
      </c>
      <c r="BB45" s="65" t="s">
        <v>289</v>
      </c>
      <c r="BC45" s="65" t="s">
        <v>310</v>
      </c>
      <c r="BE45" s="65"/>
      <c r="BF45" s="65" t="s">
        <v>296</v>
      </c>
      <c r="BG45" s="65" t="s">
        <v>277</v>
      </c>
      <c r="BH45" s="65" t="s">
        <v>317</v>
      </c>
      <c r="BI45" s="65" t="s">
        <v>341</v>
      </c>
      <c r="BJ45" s="65" t="s">
        <v>315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21.893764000000001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15.813179</v>
      </c>
      <c r="O46" s="65" t="s">
        <v>358</v>
      </c>
      <c r="P46" s="65">
        <v>600</v>
      </c>
      <c r="Q46" s="65">
        <v>800</v>
      </c>
      <c r="R46" s="65">
        <v>0</v>
      </c>
      <c r="S46" s="65">
        <v>10000</v>
      </c>
      <c r="T46" s="65">
        <v>1077.625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6.9704970000000005E-2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4.2051230000000004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1126.8098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125.21861</v>
      </c>
      <c r="AX46" s="65" t="s">
        <v>295</v>
      </c>
      <c r="AY46" s="65"/>
      <c r="AZ46" s="65"/>
      <c r="BA46" s="65"/>
      <c r="BB46" s="65"/>
      <c r="BC46" s="65"/>
      <c r="BE46" s="65" t="s">
        <v>359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8" sqref="E1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360</v>
      </c>
      <c r="B2" s="61" t="s">
        <v>361</v>
      </c>
      <c r="C2" s="61" t="s">
        <v>362</v>
      </c>
      <c r="D2" s="61">
        <v>50</v>
      </c>
      <c r="E2" s="61">
        <v>2502.1662999999999</v>
      </c>
      <c r="F2" s="61">
        <v>383.85498000000001</v>
      </c>
      <c r="G2" s="61">
        <v>55.933819999999997</v>
      </c>
      <c r="H2" s="61">
        <v>28.245297999999998</v>
      </c>
      <c r="I2" s="61">
        <v>27.68852</v>
      </c>
      <c r="J2" s="61">
        <v>102.84792</v>
      </c>
      <c r="K2" s="61">
        <v>49.708019999999998</v>
      </c>
      <c r="L2" s="61">
        <v>53.139904000000001</v>
      </c>
      <c r="M2" s="61">
        <v>32.745989999999999</v>
      </c>
      <c r="N2" s="61">
        <v>4.5595464999999997</v>
      </c>
      <c r="O2" s="61">
        <v>16.489422000000001</v>
      </c>
      <c r="P2" s="61">
        <v>1330.634</v>
      </c>
      <c r="Q2" s="61">
        <v>32.94764</v>
      </c>
      <c r="R2" s="61">
        <v>741.37305000000003</v>
      </c>
      <c r="S2" s="61">
        <v>138.33679000000001</v>
      </c>
      <c r="T2" s="61">
        <v>7236.4354999999996</v>
      </c>
      <c r="U2" s="61">
        <v>6.0808590000000002</v>
      </c>
      <c r="V2" s="61">
        <v>20.131954</v>
      </c>
      <c r="W2" s="61">
        <v>384.42764</v>
      </c>
      <c r="X2" s="61">
        <v>104.130714</v>
      </c>
      <c r="Y2" s="61">
        <v>2.3576921999999998</v>
      </c>
      <c r="Z2" s="61">
        <v>1.8716607999999999</v>
      </c>
      <c r="AA2" s="61">
        <v>22.57161</v>
      </c>
      <c r="AB2" s="61">
        <v>2.2638191999999999</v>
      </c>
      <c r="AC2" s="61">
        <v>662.17705999999998</v>
      </c>
      <c r="AD2" s="61">
        <v>19.241772000000001</v>
      </c>
      <c r="AE2" s="61">
        <v>3.3740877999999999</v>
      </c>
      <c r="AF2" s="61">
        <v>0.86156005000000002</v>
      </c>
      <c r="AG2" s="61">
        <v>978.56475999999998</v>
      </c>
      <c r="AH2" s="61">
        <v>455.68106</v>
      </c>
      <c r="AI2" s="61">
        <v>522.88369999999998</v>
      </c>
      <c r="AJ2" s="61">
        <v>1806.2156</v>
      </c>
      <c r="AK2" s="61">
        <v>7191.1796999999997</v>
      </c>
      <c r="AL2" s="61">
        <v>280.24340000000001</v>
      </c>
      <c r="AM2" s="61">
        <v>4187.2030000000004</v>
      </c>
      <c r="AN2" s="61">
        <v>185.18700999999999</v>
      </c>
      <c r="AO2" s="61">
        <v>21.893764000000001</v>
      </c>
      <c r="AP2" s="61">
        <v>14.373549000000001</v>
      </c>
      <c r="AQ2" s="61">
        <v>7.5202150000000003</v>
      </c>
      <c r="AR2" s="61">
        <v>15.813179</v>
      </c>
      <c r="AS2" s="61">
        <v>1077.625</v>
      </c>
      <c r="AT2" s="61">
        <v>6.9704970000000005E-2</v>
      </c>
      <c r="AU2" s="61">
        <v>4.2051230000000004</v>
      </c>
      <c r="AV2" s="61">
        <v>1126.8098</v>
      </c>
      <c r="AW2" s="61">
        <v>125.21861</v>
      </c>
      <c r="AX2" s="61">
        <v>0.22536401</v>
      </c>
      <c r="AY2" s="61">
        <v>2.0204684999999998</v>
      </c>
      <c r="AZ2" s="61">
        <v>316.36532999999997</v>
      </c>
      <c r="BA2" s="61">
        <v>55.218024999999997</v>
      </c>
      <c r="BB2" s="61">
        <v>17.810226</v>
      </c>
      <c r="BC2" s="61">
        <v>18.706700000000001</v>
      </c>
      <c r="BD2" s="61">
        <v>18.696017999999999</v>
      </c>
      <c r="BE2" s="61">
        <v>1.6703520999999999</v>
      </c>
      <c r="BF2" s="61">
        <v>7.5640435000000004</v>
      </c>
      <c r="BG2" s="61">
        <v>2.7754896000000001E-3</v>
      </c>
      <c r="BH2" s="61">
        <v>5.4492354E-2</v>
      </c>
      <c r="BI2" s="61">
        <v>4.1967940000000002E-2</v>
      </c>
      <c r="BJ2" s="61">
        <v>0.1536546</v>
      </c>
      <c r="BK2" s="61">
        <v>2.1349920000000001E-4</v>
      </c>
      <c r="BL2" s="61">
        <v>0.35985657999999998</v>
      </c>
      <c r="BM2" s="61">
        <v>3.4070580000000001</v>
      </c>
      <c r="BN2" s="61">
        <v>0.73580825000000005</v>
      </c>
      <c r="BO2" s="61">
        <v>49.422780000000003</v>
      </c>
      <c r="BP2" s="61">
        <v>7.7905464000000002</v>
      </c>
      <c r="BQ2" s="61">
        <v>13.870552999999999</v>
      </c>
      <c r="BR2" s="61">
        <v>53.383620000000001</v>
      </c>
      <c r="BS2" s="61">
        <v>41.252791999999999</v>
      </c>
      <c r="BT2" s="61">
        <v>8.4024629999999991</v>
      </c>
      <c r="BU2" s="61">
        <v>4.9247104999999999E-2</v>
      </c>
      <c r="BV2" s="61">
        <v>7.7671945000000006E-2</v>
      </c>
      <c r="BW2" s="61">
        <v>0.57908373999999996</v>
      </c>
      <c r="BX2" s="61">
        <v>1.5776558000000001</v>
      </c>
      <c r="BY2" s="61">
        <v>0.17314521999999999</v>
      </c>
      <c r="BZ2" s="61">
        <v>8.0520250000000004E-4</v>
      </c>
      <c r="CA2" s="61">
        <v>0.73946959999999995</v>
      </c>
      <c r="CB2" s="61">
        <v>3.5611346000000002E-2</v>
      </c>
      <c r="CC2" s="61">
        <v>0.29429559999999999</v>
      </c>
      <c r="CD2" s="61">
        <v>3.0386487999999998</v>
      </c>
      <c r="CE2" s="61">
        <v>8.9016735999999999E-2</v>
      </c>
      <c r="CF2" s="61">
        <v>0.56360759999999999</v>
      </c>
      <c r="CG2" s="61">
        <v>1.2449999E-6</v>
      </c>
      <c r="CH2" s="61">
        <v>7.0674639999999997E-2</v>
      </c>
      <c r="CI2" s="61">
        <v>6.3708406000000002E-3</v>
      </c>
      <c r="CJ2" s="61">
        <v>6.4252029999999998</v>
      </c>
      <c r="CK2" s="61">
        <v>2.3101697000000001E-2</v>
      </c>
      <c r="CL2" s="61">
        <v>0.56735957000000004</v>
      </c>
      <c r="CM2" s="61">
        <v>3.0016954</v>
      </c>
      <c r="CN2" s="61">
        <v>3737.8782000000001</v>
      </c>
      <c r="CO2" s="61">
        <v>6497.3296</v>
      </c>
      <c r="CP2" s="61">
        <v>4203.0864000000001</v>
      </c>
      <c r="CQ2" s="61">
        <v>1455.2582</v>
      </c>
      <c r="CR2" s="61">
        <v>740.75149999999996</v>
      </c>
      <c r="CS2" s="61">
        <v>693.7097</v>
      </c>
      <c r="CT2" s="61">
        <v>3701.0945000000002</v>
      </c>
      <c r="CU2" s="61">
        <v>2417.0671000000002</v>
      </c>
      <c r="CV2" s="61">
        <v>2095.1071999999999</v>
      </c>
      <c r="CW2" s="61">
        <v>2719.8499000000002</v>
      </c>
      <c r="CX2" s="61">
        <v>754.67786000000001</v>
      </c>
      <c r="CY2" s="61">
        <v>4579.4614000000001</v>
      </c>
      <c r="CZ2" s="61">
        <v>2284.8103000000001</v>
      </c>
      <c r="DA2" s="61">
        <v>5529.0625</v>
      </c>
      <c r="DB2" s="61">
        <v>4976.2133999999996</v>
      </c>
      <c r="DC2" s="61">
        <v>8072.6576999999997</v>
      </c>
      <c r="DD2" s="61">
        <v>12978.782999999999</v>
      </c>
      <c r="DE2" s="61">
        <v>2750.1574999999998</v>
      </c>
      <c r="DF2" s="61">
        <v>5723.4306999999999</v>
      </c>
      <c r="DG2" s="61">
        <v>3105.0684000000001</v>
      </c>
      <c r="DH2" s="61">
        <v>232.01202000000001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55.218024999999997</v>
      </c>
      <c r="B6">
        <f>BB2</f>
        <v>17.810226</v>
      </c>
      <c r="C6">
        <f>BC2</f>
        <v>18.706700000000001</v>
      </c>
      <c r="D6">
        <f>BD2</f>
        <v>18.696017999999999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25831</v>
      </c>
      <c r="C2" s="56">
        <f ca="1">YEAR(TODAY())-YEAR(B2)+IF(TODAY()&gt;=DATE(YEAR(TODAY()),MONTH(B2),DAY(B2)),0,-1)</f>
        <v>51</v>
      </c>
      <c r="E2" s="52">
        <v>177</v>
      </c>
      <c r="F2" s="53" t="s">
        <v>275</v>
      </c>
      <c r="G2" s="52">
        <v>86</v>
      </c>
      <c r="H2" s="51" t="s">
        <v>40</v>
      </c>
      <c r="I2" s="72">
        <f>ROUND(G3/E3^2,1)</f>
        <v>27.5</v>
      </c>
    </row>
    <row r="3" spans="1:9" x14ac:dyDescent="0.3">
      <c r="E3" s="51">
        <f>E2/100</f>
        <v>1.77</v>
      </c>
      <c r="F3" s="51" t="s">
        <v>39</v>
      </c>
      <c r="G3" s="51">
        <f>G2</f>
        <v>86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44301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유세훈, ID : H1310121)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15일 16:51:26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44301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51</v>
      </c>
      <c r="G12" s="94"/>
      <c r="H12" s="94"/>
      <c r="I12" s="94"/>
      <c r="K12" s="123">
        <f>'개인정보 및 신체계측 입력'!E2</f>
        <v>177</v>
      </c>
      <c r="L12" s="124"/>
      <c r="M12" s="117">
        <f>'개인정보 및 신체계측 입력'!G2</f>
        <v>86</v>
      </c>
      <c r="N12" s="118"/>
      <c r="O12" s="113" t="s">
        <v>270</v>
      </c>
      <c r="P12" s="107"/>
      <c r="Q12" s="90">
        <f>'개인정보 및 신체계측 입력'!I2</f>
        <v>27.5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유세훈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70.739000000000004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10.308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18.952999999999999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15.3</v>
      </c>
      <c r="L72" s="36" t="s">
        <v>52</v>
      </c>
      <c r="M72" s="36">
        <f>ROUND('DRIs DATA'!K8,1)</f>
        <v>5.4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98.85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167.77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104.13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150.91999999999999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122.32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479.41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218.94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2021-11-15T07:59:23Z</dcterms:modified>
</cp:coreProperties>
</file>