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1570" windowHeight="7605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<sst xmlns="http://schemas.openxmlformats.org/spreadsheetml/2006/main" count="692" uniqueCount="340">
  <si>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</si>
  <si>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</si>
  <si>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</si>
  <si>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</si>
  <si>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</si>
  <si>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</si>
  <si>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</si>
  <si>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</si>
  <si>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</si>
  <si>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</si>
  <si>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</si>
  <si>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</si>
  <si>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</si>
  <si>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</si>
  <si>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</si>
  <si>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</si>
  <si>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</si>
  <si>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</si>
  <si>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</si>
  <si>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</si>
  <si>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</si>
  <si>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</si>
  <si>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</si>
  <si>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</si>
  <si>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</si>
  <si>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</si>
  <si>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</si>
  <si>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</si>
  <si>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</si>
  <si>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</si>
  <si>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</si>
  <si>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</si>
  <si>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</si>
  <si>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</si>
  <si>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</si>
  <si>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</si>
  <si>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</si>
  <si>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</si>
  <si>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</si>
  <si>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</si>
  <si>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</si>
  <si>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</si>
  <si>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</si>
  <si>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</si>
  <si>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</si>
  <si>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</si>
  <si>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</si>
  <si>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</si>
  <si>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</si>
  <si>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</si>
  <si>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</si>
  <si>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</si>
  <si>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</si>
  <si>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</si>
  <si>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</si>
  <si>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</si>
  <si>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</si>
  <si>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</si>
  <si>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</si>
  <si>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</si>
  <si>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</si>
  <si>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</si>
  <si>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</si>
  <si>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</si>
  <si>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</si>
  <si>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</si>
  <si>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</si>
  <si>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</si>
  <si>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</si>
  <si>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</si>
  <si>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</si>
  <si>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</si>
  <si>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</si>
  <si>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</si>
  <si>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</si>
  <si>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</si>
  <si>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</si>
  <si>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</si>
  <si>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</si>
  <si>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</si>
  <si>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</si>
  <si>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</si>
  <si>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</si>
  <si>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</si>
  <si>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</si>
  <si>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</si>
  <si>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</si>
  <si>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</si>
  <si>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</si>
  <si>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</si>
  <si>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</si>
  <si>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</si>
  <si>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</si>
  <si>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</si>
  <si>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</si>
  <si>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</si>
  <si>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</si>
  <si>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</si>
  <si>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</si>
  <si>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</si>
  <si>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</si>
  <si>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</si>
  <si>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</si>
  <si>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</si>
  <si>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</si>
  <si>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</si>
  <si>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</si>
  <si>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</si>
  <si>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</si>
  <si>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</si>
  <si>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</si>
  <si>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</si>
  <si>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</si>
  <si>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</si>
  <si>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</si>
  <si>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</si>
  <si>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</si>
  <si>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</si>
  <si>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</si>
  <si>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</si>
  <si>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</si>
  <si>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</si>
  <si>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</si>
  <si>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</si>
  <si>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</si>
  <si>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</si>
  <si>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</si>
  <si>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</si>
  <si>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</si>
  <si>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</si>
  <si>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</si>
  <si>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</si>
  <si>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</si>
  <si>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</si>
  <si>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</si>
  <si>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</si>
  <si>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</si>
  <si>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</si>
  <si>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</si>
  <si>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</si>
  <si>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</si>
  <si>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</si>
  <si>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</si>
  <si>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</si>
  <si>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</si>
  <si>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</si>
  <si>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</si>
  <si>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</si>
  <si>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</si>
  <si>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</si>
  <si>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</si>
  <si>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</si>
  <si>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</si>
  <si>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</si>
  <si>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</si>
  <si>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</si>
  <si>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</si>
  <si>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</si>
  <si>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</si>
  <si>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</si>
  <si>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</si>
  <si>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</si>
  <si>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</si>
  <si>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</si>
  <si>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</si>
  <si>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</si>
  <si>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</si>
  <si>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</si>
  <si>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</si>
  <si>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</si>
  <si>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</si>
  <si>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</si>
  <si>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</si>
  <si>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</si>
  <si>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</si>
  <si>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</si>
  <si>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</si>
  <si>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</si>
  <si>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</si>
  <si>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</si>
  <si>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</si>
  <si>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</si>
  <si>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</si>
  <si>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</si>
  <si>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</si>
  <si>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</si>
  <si>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</si>
  <si>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</si>
  <si>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</si>
  <si>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</si>
  <si>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</si>
  <si>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</si>
  <si>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</si>
  <si>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</si>
  <si>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</si>
  <si>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</si>
  <si>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</si>
  <si>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</si>
  <si>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</si>
  <si>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</si>
  <si>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</si>
  <si>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</si>
  <si>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</si>
  <si>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</si>
  <si>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</si>
  <si>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</si>
  <si>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</si>
  <si>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</si>
  <si>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</si>
  <si>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</si>
  <si>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</si>
  <si>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</si>
  <si>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</si>
  <si>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</si>
  <si>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</si>
  <si>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</si>
  <si>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</si>
  <si>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</si>
  <si>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</si>
  <si>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</si>
  <si>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</si>
  <si>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</si>
  <si>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</si>
  <si>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</si>
  <si>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</si>
  <si>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</si>
  <si>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</si>
  <si>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</si>
  <si>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</si>
  <si>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</si>
  <si>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</si>
  <si>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</si>
  <si>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</si>
  <si>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</si>
  <si>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</si>
  <si>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</si>
  <si>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</si>
  <si>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</si>
  <si>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</si>
  <si>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</si>
  <si>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</si>
  <si>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</si>
  <si>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</si>
  <si>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</si>
  <si>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</si>
  <si>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</si>
  <si>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</si>
  <si>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</si>
  <si>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</si>
  <si>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</si>
  <si>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</si>
  <si>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</si>
  <si>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</si>
  <si>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</si>
  <si>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</si>
  <si>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</si>
  <si>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</si>
  <si>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</si>
  <si>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</si>
  <si>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</si>
  <si>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</si>
  <si>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</si>
  <si>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</si>
  <si>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</si>
  <si>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</si>
  <si>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</si>
  <si>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</si>
  <si>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</si>
  <si>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</si>
  <si>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</si>
  <si>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</si>
  <si>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</si>
  <si>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</si>
  <si>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</si>
  <si>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</si>
  <si>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</si>
  <si>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</si>
  <si>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</si>
  <si>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</si>
  <si>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</si>
  <si>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</si>
  <si>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</si>
  <si>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</si>
  <si>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</si>
  <si>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</si>
  <si>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다량영양소</t>
    <phoneticPr fontId="1" type="noConversion"/>
  </si>
  <si>
    <t>지방</t>
    <phoneticPr fontId="1" type="noConversion"/>
  </si>
  <si>
    <t>n-6불포화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</si>
  <si>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</si>
  <si>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</si>
  <si>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</si>
  <si>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</si>
  <si>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다량 무기질</t>
    <phoneticPr fontId="1" type="noConversion"/>
  </si>
  <si>
    <t>셀레늄</t>
    <phoneticPr fontId="1" type="noConversion"/>
  </si>
  <si>
    <t>정보</t>
    <phoneticPr fontId="1" type="noConversion"/>
  </si>
  <si>
    <t>상한섭취량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</si>
  <si>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</si>
  <si>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</si>
  <si>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</si>
  <si>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</si>
  <si>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</si>
  <si>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엽산</t>
    <phoneticPr fontId="1" type="noConversion"/>
  </si>
  <si>
    <t>크롬</t>
    <phoneticPr fontId="1" type="noConversion"/>
  </si>
  <si>
    <t>열량영양소</t>
    <phoneticPr fontId="1" type="noConversion"/>
  </si>
  <si>
    <t>n-3불포화</t>
    <phoneticPr fontId="1" type="noConversion"/>
  </si>
  <si>
    <t>비타민C</t>
    <phoneticPr fontId="1" type="noConversion"/>
  </si>
  <si>
    <t>엽산(μg DFE/일)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</si>
  <si>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</si>
  <si>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</si>
  <si>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</si>
  <si>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몰리브덴(ug/일)</t>
    <phoneticPr fontId="1" type="noConversion"/>
  </si>
  <si>
    <t>M</t>
  </si>
  <si>
    <t>출력시각</t>
    <phoneticPr fontId="1" type="noConversion"/>
  </si>
  <si>
    <t>불포화지방산</t>
    <phoneticPr fontId="1" type="noConversion"/>
  </si>
  <si>
    <t>필요추정량</t>
    <phoneticPr fontId="1" type="noConversion"/>
  </si>
  <si>
    <t>탄수화물</t>
    <phoneticPr fontId="1" type="noConversion"/>
  </si>
  <si>
    <t>단백질</t>
    <phoneticPr fontId="1" type="noConversion"/>
  </si>
  <si>
    <t>평균필요량</t>
    <phoneticPr fontId="1" type="noConversion"/>
  </si>
  <si>
    <t>섭취량</t>
    <phoneticPr fontId="1" type="noConversion"/>
  </si>
  <si>
    <t>리보플라빈</t>
    <phoneticPr fontId="1" type="noConversion"/>
  </si>
  <si>
    <t>비타민B6</t>
    <phoneticPr fontId="1" type="noConversion"/>
  </si>
  <si>
    <t>비오틴</t>
    <phoneticPr fontId="1" type="noConversion"/>
  </si>
  <si>
    <t>인</t>
    <phoneticPr fontId="1" type="noConversion"/>
  </si>
  <si>
    <t>나트륨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</si>
  <si>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</si>
  <si>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</si>
  <si>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</si>
  <si>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크롬(ug/일)</t>
    <phoneticPr fontId="1" type="noConversion"/>
  </si>
  <si>
    <t>적정비율(최소)</t>
    <phoneticPr fontId="1" type="noConversion"/>
  </si>
  <si>
    <t>단백질(g/일)</t>
    <phoneticPr fontId="1" type="noConversion"/>
  </si>
  <si>
    <t>니아신</t>
    <phoneticPr fontId="1" type="noConversion"/>
  </si>
  <si>
    <t>판토텐산</t>
    <phoneticPr fontId="1" type="noConversion"/>
  </si>
  <si>
    <t>마그네슘</t>
    <phoneticPr fontId="1" type="noConversion"/>
  </si>
  <si>
    <t>미량 무기질</t>
    <phoneticPr fontId="1" type="noConversion"/>
  </si>
  <si>
    <t>요오드</t>
    <phoneticPr fontId="1" type="noConversion"/>
  </si>
  <si>
    <t>구리(ug/일)</t>
    <phoneticPr fontId="1" type="noConversion"/>
  </si>
  <si>
    <t>(설문지 : FFQ 95문항 설문지, 사용자 : 권병덕, ID : H1310127)</t>
  </si>
  <si>
    <t>2021년 11월 11일 08:53:48</t>
  </si>
  <si>
    <t>H1310127</t>
  </si>
  <si>
    <t>권병덕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</si>
</sst>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65.612070000000003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35752"/>
        <c:axId val="544238104"/>
      </c:barChart>
      <c:catAx>
        <c:axId val="544235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238104"/>
        <c:crosses val="autoZero"/>
        <c:auto val="1"/>
        <c:lblAlgn val="ctr"/>
        <c:lblOffset val="100"/>
        <c:noMultiLvlLbl val="0"/>
      </c:catAx>
      <c:valAx>
        <c:axId val="544238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35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3.6217225000000002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8768"/>
        <c:axId val="553329160"/>
      </c:barChart>
      <c:catAx>
        <c:axId val="55332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9160"/>
        <c:crosses val="autoZero"/>
        <c:auto val="1"/>
        <c:lblAlgn val="ctr"/>
        <c:lblOffset val="100"/>
        <c:noMultiLvlLbl val="0"/>
      </c:catAx>
      <c:valAx>
        <c:axId val="55332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3.6688575999999999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0448"/>
        <c:axId val="584057312"/>
      </c:barChart>
      <c:catAx>
        <c:axId val="584060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7312"/>
        <c:crosses val="autoZero"/>
        <c:auto val="1"/>
        <c:lblAlgn val="ctr"/>
        <c:lblOffset val="100"/>
        <c:noMultiLvlLbl val="0"/>
      </c:catAx>
      <c:valAx>
        <c:axId val="584057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1356.6122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7704"/>
        <c:axId val="584060840"/>
      </c:barChart>
      <c:catAx>
        <c:axId val="58405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0840"/>
        <c:crosses val="autoZero"/>
        <c:auto val="1"/>
        <c:lblAlgn val="ctr"/>
        <c:lblOffset val="100"/>
        <c:noMultiLvlLbl val="0"/>
      </c:catAx>
      <c:valAx>
        <c:axId val="584060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3590.6711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2016"/>
        <c:axId val="584059664"/>
      </c:barChart>
      <c:catAx>
        <c:axId val="58406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9664"/>
        <c:crosses val="autoZero"/>
        <c:auto val="1"/>
        <c:lblAlgn val="ctr"/>
        <c:lblOffset val="100"/>
        <c:noMultiLvlLbl val="0"/>
      </c:catAx>
      <c:valAx>
        <c:axId val="5840596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330.80040000000002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8096"/>
        <c:axId val="584060056"/>
      </c:barChart>
      <c:catAx>
        <c:axId val="58405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0056"/>
        <c:crosses val="autoZero"/>
        <c:auto val="1"/>
        <c:lblAlgn val="ctr"/>
        <c:lblOffset val="100"/>
        <c:noMultiLvlLbl val="0"/>
      </c:catAx>
      <c:valAx>
        <c:axId val="584060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145.99329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8880"/>
        <c:axId val="584061232"/>
      </c:barChart>
      <c:catAx>
        <c:axId val="58405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1232"/>
        <c:crosses val="autoZero"/>
        <c:auto val="1"/>
        <c:lblAlgn val="ctr"/>
        <c:lblOffset val="100"/>
        <c:noMultiLvlLbl val="0"/>
      </c:catAx>
      <c:valAx>
        <c:axId val="584061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11.599356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2408"/>
        <c:axId val="584058488"/>
      </c:barChart>
      <c:catAx>
        <c:axId val="584062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8488"/>
        <c:crosses val="autoZero"/>
        <c:auto val="1"/>
        <c:lblAlgn val="ctr"/>
        <c:lblOffset val="100"/>
        <c:noMultiLvlLbl val="0"/>
      </c:catAx>
      <c:valAx>
        <c:axId val="584058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2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1060.3921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6920"/>
        <c:axId val="583918112"/>
      </c:barChart>
      <c:catAx>
        <c:axId val="584056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18112"/>
        <c:crosses val="autoZero"/>
        <c:auto val="1"/>
        <c:lblAlgn val="ctr"/>
        <c:lblOffset val="100"/>
        <c:noMultiLvlLbl val="0"/>
      </c:catAx>
      <c:valAx>
        <c:axId val="5839181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6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6.3154893000000002E-3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18504"/>
        <c:axId val="583921640"/>
      </c:barChart>
      <c:catAx>
        <c:axId val="58391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1640"/>
        <c:crosses val="autoZero"/>
        <c:auto val="1"/>
        <c:lblAlgn val="ctr"/>
        <c:lblOffset val="100"/>
        <c:noMultiLvlLbl val="0"/>
      </c:catAx>
      <c:valAx>
        <c:axId val="583921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18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4.5318189999999996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2032"/>
        <c:axId val="583922424"/>
      </c:barChart>
      <c:catAx>
        <c:axId val="58392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2424"/>
        <c:crosses val="autoZero"/>
        <c:auto val="1"/>
        <c:lblAlgn val="ctr"/>
        <c:lblOffset val="100"/>
        <c:noMultiLvlLbl val="0"/>
      </c:catAx>
      <c:valAx>
        <c:axId val="583922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27.479717000000001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42808"/>
        <c:axId val="544240064"/>
      </c:barChart>
      <c:catAx>
        <c:axId val="544242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240064"/>
        <c:crosses val="autoZero"/>
        <c:auto val="1"/>
        <c:lblAlgn val="ctr"/>
        <c:lblOffset val="100"/>
        <c:noMultiLvlLbl val="0"/>
      </c:catAx>
      <c:valAx>
        <c:axId val="544240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42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105.485085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0072"/>
        <c:axId val="583923208"/>
      </c:barChart>
      <c:catAx>
        <c:axId val="583920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3208"/>
        <c:crosses val="autoZero"/>
        <c:auto val="1"/>
        <c:lblAlgn val="ctr"/>
        <c:lblOffset val="100"/>
        <c:noMultiLvlLbl val="0"/>
      </c:catAx>
      <c:valAx>
        <c:axId val="583923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0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79.909003999999996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3600"/>
        <c:axId val="583920464"/>
      </c:barChart>
      <c:catAx>
        <c:axId val="58392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0464"/>
        <c:crosses val="autoZero"/>
        <c:auto val="1"/>
        <c:lblAlgn val="ctr"/>
        <c:lblOffset val="100"/>
        <c:noMultiLvlLbl val="0"/>
      </c:catAx>
      <c:valAx>
        <c:axId val="583920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4.1950000000000003</c:v>
                </c:pt>
                <c:pt idx="1">
                  <c:v>5.8449999999999998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3923992"/>
        <c:axId val="583924384"/>
      </c:barChart>
      <c:catAx>
        <c:axId val="58392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4384"/>
        <c:crosses val="autoZero"/>
        <c:auto val="1"/>
        <c:lblAlgn val="ctr"/>
        <c:lblOffset val="100"/>
        <c:noMultiLvlLbl val="0"/>
      </c:catAx>
      <c:valAx>
        <c:axId val="583924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11.029165000000001</c:v>
                </c:pt>
                <c:pt idx="1">
                  <c:v>8.7840910000000001</c:v>
                </c:pt>
                <c:pt idx="2">
                  <c:v>9.0682480000000005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499.26799999999997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1248"/>
        <c:axId val="583925168"/>
      </c:barChart>
      <c:catAx>
        <c:axId val="583921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5168"/>
        <c:crosses val="autoZero"/>
        <c:auto val="1"/>
        <c:lblAlgn val="ctr"/>
        <c:lblOffset val="100"/>
        <c:noMultiLvlLbl val="0"/>
      </c:catAx>
      <c:valAx>
        <c:axId val="583925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11.835063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4448"/>
        <c:axId val="546637000"/>
      </c:barChart>
      <c:catAx>
        <c:axId val="54664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7000"/>
        <c:crosses val="autoZero"/>
        <c:auto val="1"/>
        <c:lblAlgn val="ctr"/>
        <c:lblOffset val="100"/>
        <c:noMultiLvlLbl val="0"/>
      </c:catAx>
      <c:valAx>
        <c:axId val="546637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80.204999999999998</c:v>
                </c:pt>
                <c:pt idx="1">
                  <c:v>6.7320000000000002</c:v>
                </c:pt>
                <c:pt idx="2">
                  <c:v>13.063000000000001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46638960"/>
        <c:axId val="546637392"/>
      </c:barChart>
      <c:catAx>
        <c:axId val="54663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7392"/>
        <c:crosses val="autoZero"/>
        <c:auto val="1"/>
        <c:lblAlgn val="ctr"/>
        <c:lblOffset val="100"/>
        <c:noMultiLvlLbl val="0"/>
      </c:catAx>
      <c:valAx>
        <c:axId val="546637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2302.4888000000001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2096"/>
        <c:axId val="546638568"/>
      </c:barChart>
      <c:catAx>
        <c:axId val="54664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8568"/>
        <c:crosses val="autoZero"/>
        <c:auto val="1"/>
        <c:lblAlgn val="ctr"/>
        <c:lblOffset val="100"/>
        <c:noMultiLvlLbl val="0"/>
      </c:catAx>
      <c:valAx>
        <c:axId val="546638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110.73956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0920"/>
        <c:axId val="546643272"/>
      </c:barChart>
      <c:catAx>
        <c:axId val="54664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43272"/>
        <c:crosses val="autoZero"/>
        <c:auto val="1"/>
        <c:lblAlgn val="ctr"/>
        <c:lblOffset val="100"/>
        <c:noMultiLvlLbl val="0"/>
      </c:catAx>
      <c:valAx>
        <c:axId val="546643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671.51179999999999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37784"/>
        <c:axId val="546638176"/>
      </c:barChart>
      <c:catAx>
        <c:axId val="546637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8176"/>
        <c:crosses val="autoZero"/>
        <c:auto val="1"/>
        <c:lblAlgn val="ctr"/>
        <c:lblOffset val="100"/>
        <c:noMultiLvlLbl val="0"/>
      </c:catAx>
      <c:valAx>
        <c:axId val="54663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7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3.3914354000000002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40848"/>
        <c:axId val="263589880"/>
      </c:barChart>
      <c:catAx>
        <c:axId val="544240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589880"/>
        <c:crosses val="autoZero"/>
        <c:auto val="1"/>
        <c:lblAlgn val="ctr"/>
        <c:lblOffset val="100"/>
        <c:noMultiLvlLbl val="0"/>
      </c:catAx>
      <c:valAx>
        <c:axId val="263589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4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4418.24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3664"/>
        <c:axId val="546640136"/>
      </c:barChart>
      <c:catAx>
        <c:axId val="54664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40136"/>
        <c:crosses val="autoZero"/>
        <c:auto val="1"/>
        <c:lblAlgn val="ctr"/>
        <c:lblOffset val="100"/>
        <c:noMultiLvlLbl val="0"/>
      </c:catAx>
      <c:valAx>
        <c:axId val="546640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14.042733999999999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39352"/>
        <c:axId val="554721920"/>
      </c:barChart>
      <c:catAx>
        <c:axId val="546639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721920"/>
        <c:crosses val="autoZero"/>
        <c:auto val="1"/>
        <c:lblAlgn val="ctr"/>
        <c:lblOffset val="100"/>
        <c:noMultiLvlLbl val="0"/>
      </c:catAx>
      <c:valAx>
        <c:axId val="554721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9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1.7245623999999999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721136"/>
        <c:axId val="554724664"/>
      </c:barChart>
      <c:catAx>
        <c:axId val="554721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724664"/>
        <c:crosses val="autoZero"/>
        <c:auto val="1"/>
        <c:lblAlgn val="ctr"/>
        <c:lblOffset val="100"/>
        <c:noMultiLvlLbl val="0"/>
      </c:catAx>
      <c:valAx>
        <c:axId val="554724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72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271.6087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7200"/>
        <c:axId val="553330336"/>
      </c:barChart>
      <c:catAx>
        <c:axId val="553327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0336"/>
        <c:crosses val="autoZero"/>
        <c:auto val="1"/>
        <c:lblAlgn val="ctr"/>
        <c:lblOffset val="100"/>
        <c:noMultiLvlLbl val="0"/>
      </c:catAx>
      <c:valAx>
        <c:axId val="553330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7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1.3685901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8376"/>
        <c:axId val="553330728"/>
      </c:barChart>
      <c:catAx>
        <c:axId val="55332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0728"/>
        <c:crosses val="autoZero"/>
        <c:auto val="1"/>
        <c:lblAlgn val="ctr"/>
        <c:lblOffset val="100"/>
        <c:noMultiLvlLbl val="0"/>
      </c:catAx>
      <c:valAx>
        <c:axId val="553330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14.484324000000001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9552"/>
        <c:axId val="553333080"/>
      </c:barChart>
      <c:catAx>
        <c:axId val="553329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3080"/>
        <c:crosses val="autoZero"/>
        <c:auto val="1"/>
        <c:lblAlgn val="ctr"/>
        <c:lblOffset val="100"/>
        <c:noMultiLvlLbl val="0"/>
      </c:catAx>
      <c:valAx>
        <c:axId val="553333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1.7245623999999999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31120"/>
        <c:axId val="553333472"/>
      </c:barChart>
      <c:catAx>
        <c:axId val="55333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3472"/>
        <c:crosses val="autoZero"/>
        <c:auto val="1"/>
        <c:lblAlgn val="ctr"/>
        <c:lblOffset val="100"/>
        <c:noMultiLvlLbl val="0"/>
      </c:catAx>
      <c:valAx>
        <c:axId val="553333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3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504.20339999999999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32688"/>
        <c:axId val="553326024"/>
      </c:barChart>
      <c:catAx>
        <c:axId val="55333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6024"/>
        <c:crosses val="autoZero"/>
        <c:auto val="1"/>
        <c:lblAlgn val="ctr"/>
        <c:lblOffset val="100"/>
        <c:noMultiLvlLbl val="0"/>
      </c:catAx>
      <c:valAx>
        <c:axId val="553326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3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5.8158417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6808"/>
        <c:axId val="553327984"/>
      </c:barChart>
      <c:catAx>
        <c:axId val="553326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7984"/>
        <c:crosses val="autoZero"/>
        <c:auto val="1"/>
        <c:lblAlgn val="ctr"/>
        <c:lblOffset val="100"/>
        <c:noMultiLvlLbl val="0"/>
      </c:catAx>
      <c:valAx>
        <c:axId val="553327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6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권병덕, ID : H1310127)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11일 08:53:48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2000</v>
      </c>
      <c r="C6" s="59">
        <f>'DRIs DATA 입력'!C6</f>
        <v>2302.4888000000001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65.612070000000003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27.479717000000001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80.204999999999998</v>
      </c>
      <c r="G8" s="59">
        <f>'DRIs DATA 입력'!G8</f>
        <v>6.7320000000000002</v>
      </c>
      <c r="H8" s="59">
        <f>'DRIs DATA 입력'!H8</f>
        <v>13.063000000000001</v>
      </c>
      <c r="I8" s="46"/>
      <c r="J8" s="59" t="s">
        <v>215</v>
      </c>
      <c r="K8" s="59">
        <f>'DRIs DATA 입력'!K8</f>
        <v>4.1950000000000003</v>
      </c>
      <c r="L8" s="59">
        <f>'DRIs DATA 입력'!L8</f>
        <v>5.8449999999999998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499.26799999999997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11.835063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3.3914354000000002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271.6087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110.73956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1.6151199000000001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1.3685901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14.484324000000001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1.7245623999999999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504.20339999999999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5.8158417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3.6217225000000002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3.6688575999999999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671.51179999999999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1356.6122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4418.24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3590.6711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330.80040000000002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145.99329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14.042733999999999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11.599356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1060.3921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6.3154893000000002E-3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4.5318189999999996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105.485085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79.909003999999996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2" sqref="I52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294</v>
      </c>
      <c r="B1" s="61" t="s">
        <v>336</v>
      </c>
      <c r="G1" s="62" t="s">
        <v>312</v>
      </c>
      <c r="H1" s="61" t="s">
        <v>337</v>
      </c>
    </row>
    <row r="3" spans="1:27" x14ac:dyDescent="0.3">
      <c r="A3" s="68" t="s">
        <v>285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278</v>
      </c>
      <c r="B4" s="67"/>
      <c r="C4" s="67"/>
      <c r="E4" s="69" t="s">
        <v>303</v>
      </c>
      <c r="F4" s="70"/>
      <c r="G4" s="70"/>
      <c r="H4" s="71"/>
      <c r="J4" s="69" t="s">
        <v>313</v>
      </c>
      <c r="K4" s="70"/>
      <c r="L4" s="71"/>
      <c r="N4" s="67" t="s">
        <v>316</v>
      </c>
      <c r="O4" s="67"/>
      <c r="P4" s="67"/>
      <c r="Q4" s="67"/>
      <c r="R4" s="67"/>
      <c r="S4" s="67"/>
      <c r="U4" s="67" t="s">
        <v>283</v>
      </c>
      <c r="V4" s="67"/>
      <c r="W4" s="67"/>
      <c r="X4" s="67"/>
      <c r="Y4" s="67"/>
      <c r="Z4" s="67"/>
    </row>
    <row r="5" spans="1:27" x14ac:dyDescent="0.3">
      <c r="A5" s="65"/>
      <c r="B5" s="65" t="s">
        <v>314</v>
      </c>
      <c r="C5" s="65" t="s">
        <v>318</v>
      </c>
      <c r="E5" s="65"/>
      <c r="F5" s="65" t="s">
        <v>315</v>
      </c>
      <c r="G5" s="65" t="s">
        <v>286</v>
      </c>
      <c r="H5" s="65" t="s">
        <v>316</v>
      </c>
      <c r="J5" s="65"/>
      <c r="K5" s="65" t="s">
        <v>304</v>
      </c>
      <c r="L5" s="65" t="s">
        <v>287</v>
      </c>
      <c r="N5" s="65"/>
      <c r="O5" s="65" t="s">
        <v>317</v>
      </c>
      <c r="P5" s="65" t="s">
        <v>277</v>
      </c>
      <c r="Q5" s="65" t="s">
        <v>284</v>
      </c>
      <c r="R5" s="65" t="s">
        <v>295</v>
      </c>
      <c r="S5" s="65" t="s">
        <v>318</v>
      </c>
      <c r="U5" s="65"/>
      <c r="V5" s="65" t="s">
        <v>317</v>
      </c>
      <c r="W5" s="65" t="s">
        <v>277</v>
      </c>
      <c r="X5" s="65" t="s">
        <v>284</v>
      </c>
      <c r="Y5" s="65" t="s">
        <v>295</v>
      </c>
      <c r="Z5" s="65" t="s">
        <v>318</v>
      </c>
    </row>
    <row r="6" spans="1:27" x14ac:dyDescent="0.3">
      <c r="A6" s="65" t="s">
        <v>278</v>
      </c>
      <c r="B6" s="65">
        <v>2000</v>
      </c>
      <c r="C6" s="65">
        <v>2302.4888000000001</v>
      </c>
      <c r="E6" s="65" t="s">
        <v>328</v>
      </c>
      <c r="F6" s="65">
        <v>55</v>
      </c>
      <c r="G6" s="65">
        <v>15</v>
      </c>
      <c r="H6" s="65">
        <v>7</v>
      </c>
      <c r="J6" s="65" t="s">
        <v>328</v>
      </c>
      <c r="K6" s="65">
        <v>0.1</v>
      </c>
      <c r="L6" s="65">
        <v>4</v>
      </c>
      <c r="N6" s="65" t="s">
        <v>329</v>
      </c>
      <c r="O6" s="65">
        <v>45</v>
      </c>
      <c r="P6" s="65">
        <v>55</v>
      </c>
      <c r="Q6" s="65">
        <v>0</v>
      </c>
      <c r="R6" s="65">
        <v>0</v>
      </c>
      <c r="S6" s="65">
        <v>65.612070000000003</v>
      </c>
      <c r="U6" s="65" t="s">
        <v>279</v>
      </c>
      <c r="V6" s="65">
        <v>0</v>
      </c>
      <c r="W6" s="65">
        <v>0</v>
      </c>
      <c r="X6" s="65">
        <v>25</v>
      </c>
      <c r="Y6" s="65">
        <v>0</v>
      </c>
      <c r="Z6" s="65">
        <v>27.479717000000001</v>
      </c>
    </row>
    <row r="7" spans="1:27" x14ac:dyDescent="0.3">
      <c r="E7" s="65" t="s">
        <v>288</v>
      </c>
      <c r="F7" s="65">
        <v>65</v>
      </c>
      <c r="G7" s="65">
        <v>30</v>
      </c>
      <c r="H7" s="65">
        <v>20</v>
      </c>
      <c r="J7" s="65" t="s">
        <v>288</v>
      </c>
      <c r="K7" s="65">
        <v>1</v>
      </c>
      <c r="L7" s="65">
        <v>10</v>
      </c>
    </row>
    <row r="8" spans="1:27" x14ac:dyDescent="0.3">
      <c r="E8" s="65" t="s">
        <v>296</v>
      </c>
      <c r="F8" s="65">
        <v>80.204999999999998</v>
      </c>
      <c r="G8" s="65">
        <v>6.7320000000000002</v>
      </c>
      <c r="H8" s="65">
        <v>13.063000000000001</v>
      </c>
      <c r="J8" s="65" t="s">
        <v>296</v>
      </c>
      <c r="K8" s="65">
        <v>4.1950000000000003</v>
      </c>
      <c r="L8" s="65">
        <v>5.8449999999999998</v>
      </c>
    </row>
    <row r="13" spans="1:27" x14ac:dyDescent="0.3">
      <c r="A13" s="66" t="s">
        <v>297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289</v>
      </c>
      <c r="B14" s="67"/>
      <c r="C14" s="67"/>
      <c r="D14" s="67"/>
      <c r="E14" s="67"/>
      <c r="F14" s="67"/>
      <c r="H14" s="67" t="s">
        <v>290</v>
      </c>
      <c r="I14" s="67"/>
      <c r="J14" s="67"/>
      <c r="K14" s="67"/>
      <c r="L14" s="67"/>
      <c r="M14" s="67"/>
      <c r="O14" s="67" t="s">
        <v>280</v>
      </c>
      <c r="P14" s="67"/>
      <c r="Q14" s="67"/>
      <c r="R14" s="67"/>
      <c r="S14" s="67"/>
      <c r="T14" s="67"/>
      <c r="V14" s="67" t="s">
        <v>298</v>
      </c>
      <c r="W14" s="67"/>
      <c r="X14" s="67"/>
      <c r="Y14" s="67"/>
      <c r="Z14" s="67"/>
      <c r="AA14" s="67"/>
    </row>
    <row r="15" spans="1:27" x14ac:dyDescent="0.3">
      <c r="A15" s="65"/>
      <c r="B15" s="65" t="s">
        <v>317</v>
      </c>
      <c r="C15" s="65" t="s">
        <v>277</v>
      </c>
      <c r="D15" s="65" t="s">
        <v>284</v>
      </c>
      <c r="E15" s="65" t="s">
        <v>295</v>
      </c>
      <c r="F15" s="65" t="s">
        <v>318</v>
      </c>
      <c r="H15" s="65"/>
      <c r="I15" s="65" t="s">
        <v>317</v>
      </c>
      <c r="J15" s="65" t="s">
        <v>277</v>
      </c>
      <c r="K15" s="65" t="s">
        <v>284</v>
      </c>
      <c r="L15" s="65" t="s">
        <v>295</v>
      </c>
      <c r="M15" s="65" t="s">
        <v>318</v>
      </c>
      <c r="O15" s="65"/>
      <c r="P15" s="65" t="s">
        <v>317</v>
      </c>
      <c r="Q15" s="65" t="s">
        <v>277</v>
      </c>
      <c r="R15" s="65" t="s">
        <v>284</v>
      </c>
      <c r="S15" s="65" t="s">
        <v>295</v>
      </c>
      <c r="T15" s="65" t="s">
        <v>318</v>
      </c>
      <c r="V15" s="65"/>
      <c r="W15" s="65" t="s">
        <v>317</v>
      </c>
      <c r="X15" s="65" t="s">
        <v>277</v>
      </c>
      <c r="Y15" s="65" t="s">
        <v>284</v>
      </c>
      <c r="Z15" s="65" t="s">
        <v>295</v>
      </c>
      <c r="AA15" s="65" t="s">
        <v>318</v>
      </c>
    </row>
    <row r="16" spans="1:27" x14ac:dyDescent="0.3">
      <c r="A16" s="65" t="s">
        <v>299</v>
      </c>
      <c r="B16" s="65">
        <v>500</v>
      </c>
      <c r="C16" s="65">
        <v>700</v>
      </c>
      <c r="D16" s="65">
        <v>0</v>
      </c>
      <c r="E16" s="65">
        <v>3000</v>
      </c>
      <c r="F16" s="65">
        <v>499.26799999999997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11.835063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3.3914354000000002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271.6087</v>
      </c>
    </row>
    <row r="23" spans="1:62" x14ac:dyDescent="0.3">
      <c r="A23" s="66" t="s">
        <v>300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305</v>
      </c>
      <c r="B24" s="67"/>
      <c r="C24" s="67"/>
      <c r="D24" s="67"/>
      <c r="E24" s="67"/>
      <c r="F24" s="67"/>
      <c r="H24" s="67" t="s">
        <v>291</v>
      </c>
      <c r="I24" s="67"/>
      <c r="J24" s="67"/>
      <c r="K24" s="67"/>
      <c r="L24" s="67"/>
      <c r="M24" s="67"/>
      <c r="O24" s="67" t="s">
        <v>319</v>
      </c>
      <c r="P24" s="67"/>
      <c r="Q24" s="67"/>
      <c r="R24" s="67"/>
      <c r="S24" s="67"/>
      <c r="T24" s="67"/>
      <c r="V24" s="67" t="s">
        <v>330</v>
      </c>
      <c r="W24" s="67"/>
      <c r="X24" s="67"/>
      <c r="Y24" s="67"/>
      <c r="Z24" s="67"/>
      <c r="AA24" s="67"/>
      <c r="AC24" s="67" t="s">
        <v>320</v>
      </c>
      <c r="AD24" s="67"/>
      <c r="AE24" s="67"/>
      <c r="AF24" s="67"/>
      <c r="AG24" s="67"/>
      <c r="AH24" s="67"/>
      <c r="AJ24" s="67" t="s">
        <v>301</v>
      </c>
      <c r="AK24" s="67"/>
      <c r="AL24" s="67"/>
      <c r="AM24" s="67"/>
      <c r="AN24" s="67"/>
      <c r="AO24" s="67"/>
      <c r="AQ24" s="67" t="s">
        <v>282</v>
      </c>
      <c r="AR24" s="67"/>
      <c r="AS24" s="67"/>
      <c r="AT24" s="67"/>
      <c r="AU24" s="67"/>
      <c r="AV24" s="67"/>
      <c r="AX24" s="67" t="s">
        <v>331</v>
      </c>
      <c r="AY24" s="67"/>
      <c r="AZ24" s="67"/>
      <c r="BA24" s="67"/>
      <c r="BB24" s="67"/>
      <c r="BC24" s="67"/>
      <c r="BE24" s="67" t="s">
        <v>321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317</v>
      </c>
      <c r="C25" s="65" t="s">
        <v>277</v>
      </c>
      <c r="D25" s="65" t="s">
        <v>284</v>
      </c>
      <c r="E25" s="65" t="s">
        <v>295</v>
      </c>
      <c r="F25" s="65" t="s">
        <v>318</v>
      </c>
      <c r="H25" s="65"/>
      <c r="I25" s="65" t="s">
        <v>317</v>
      </c>
      <c r="J25" s="65" t="s">
        <v>277</v>
      </c>
      <c r="K25" s="65" t="s">
        <v>284</v>
      </c>
      <c r="L25" s="65" t="s">
        <v>295</v>
      </c>
      <c r="M25" s="65" t="s">
        <v>318</v>
      </c>
      <c r="O25" s="65"/>
      <c r="P25" s="65" t="s">
        <v>317</v>
      </c>
      <c r="Q25" s="65" t="s">
        <v>277</v>
      </c>
      <c r="R25" s="65" t="s">
        <v>284</v>
      </c>
      <c r="S25" s="65" t="s">
        <v>295</v>
      </c>
      <c r="T25" s="65" t="s">
        <v>318</v>
      </c>
      <c r="V25" s="65"/>
      <c r="W25" s="65" t="s">
        <v>317</v>
      </c>
      <c r="X25" s="65" t="s">
        <v>277</v>
      </c>
      <c r="Y25" s="65" t="s">
        <v>284</v>
      </c>
      <c r="Z25" s="65" t="s">
        <v>295</v>
      </c>
      <c r="AA25" s="65" t="s">
        <v>318</v>
      </c>
      <c r="AC25" s="65"/>
      <c r="AD25" s="65" t="s">
        <v>317</v>
      </c>
      <c r="AE25" s="65" t="s">
        <v>277</v>
      </c>
      <c r="AF25" s="65" t="s">
        <v>284</v>
      </c>
      <c r="AG25" s="65" t="s">
        <v>295</v>
      </c>
      <c r="AH25" s="65" t="s">
        <v>318</v>
      </c>
      <c r="AJ25" s="65"/>
      <c r="AK25" s="65" t="s">
        <v>317</v>
      </c>
      <c r="AL25" s="65" t="s">
        <v>277</v>
      </c>
      <c r="AM25" s="65" t="s">
        <v>284</v>
      </c>
      <c r="AN25" s="65" t="s">
        <v>295</v>
      </c>
      <c r="AO25" s="65" t="s">
        <v>318</v>
      </c>
      <c r="AQ25" s="65"/>
      <c r="AR25" s="65" t="s">
        <v>317</v>
      </c>
      <c r="AS25" s="65" t="s">
        <v>277</v>
      </c>
      <c r="AT25" s="65" t="s">
        <v>284</v>
      </c>
      <c r="AU25" s="65" t="s">
        <v>295</v>
      </c>
      <c r="AV25" s="65" t="s">
        <v>318</v>
      </c>
      <c r="AX25" s="65"/>
      <c r="AY25" s="65" t="s">
        <v>317</v>
      </c>
      <c r="AZ25" s="65" t="s">
        <v>277</v>
      </c>
      <c r="BA25" s="65" t="s">
        <v>284</v>
      </c>
      <c r="BB25" s="65" t="s">
        <v>295</v>
      </c>
      <c r="BC25" s="65" t="s">
        <v>318</v>
      </c>
      <c r="BE25" s="65"/>
      <c r="BF25" s="65" t="s">
        <v>317</v>
      </c>
      <c r="BG25" s="65" t="s">
        <v>277</v>
      </c>
      <c r="BH25" s="65" t="s">
        <v>284</v>
      </c>
      <c r="BI25" s="65" t="s">
        <v>295</v>
      </c>
      <c r="BJ25" s="65" t="s">
        <v>318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110.73956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1.6151199000000001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1.3685901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14.484324000000001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1.7245623999999999</v>
      </c>
      <c r="AJ26" s="65" t="s">
        <v>306</v>
      </c>
      <c r="AK26" s="65">
        <v>320</v>
      </c>
      <c r="AL26" s="65">
        <v>400</v>
      </c>
      <c r="AM26" s="65">
        <v>0</v>
      </c>
      <c r="AN26" s="65">
        <v>1000</v>
      </c>
      <c r="AO26" s="65">
        <v>504.20339999999999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5.8158417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3.6217225000000002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3.6688575999999999</v>
      </c>
    </row>
    <row r="33" spans="1:68" x14ac:dyDescent="0.3">
      <c r="A33" s="66" t="s">
        <v>292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322</v>
      </c>
      <c r="I34" s="67"/>
      <c r="J34" s="67"/>
      <c r="K34" s="67"/>
      <c r="L34" s="67"/>
      <c r="M34" s="67"/>
      <c r="O34" s="67" t="s">
        <v>323</v>
      </c>
      <c r="P34" s="67"/>
      <c r="Q34" s="67"/>
      <c r="R34" s="67"/>
      <c r="S34" s="67"/>
      <c r="T34" s="67"/>
      <c r="V34" s="67" t="s">
        <v>307</v>
      </c>
      <c r="W34" s="67"/>
      <c r="X34" s="67"/>
      <c r="Y34" s="67"/>
      <c r="Z34" s="67"/>
      <c r="AA34" s="67"/>
      <c r="AC34" s="67" t="s">
        <v>308</v>
      </c>
      <c r="AD34" s="67"/>
      <c r="AE34" s="67"/>
      <c r="AF34" s="67"/>
      <c r="AG34" s="67"/>
      <c r="AH34" s="67"/>
      <c r="AJ34" s="67" t="s">
        <v>332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317</v>
      </c>
      <c r="C35" s="65" t="s">
        <v>277</v>
      </c>
      <c r="D35" s="65" t="s">
        <v>284</v>
      </c>
      <c r="E35" s="65" t="s">
        <v>295</v>
      </c>
      <c r="F35" s="65" t="s">
        <v>318</v>
      </c>
      <c r="H35" s="65"/>
      <c r="I35" s="65" t="s">
        <v>317</v>
      </c>
      <c r="J35" s="65" t="s">
        <v>277</v>
      </c>
      <c r="K35" s="65" t="s">
        <v>284</v>
      </c>
      <c r="L35" s="65" t="s">
        <v>295</v>
      </c>
      <c r="M35" s="65" t="s">
        <v>318</v>
      </c>
      <c r="O35" s="65"/>
      <c r="P35" s="65" t="s">
        <v>317</v>
      </c>
      <c r="Q35" s="65" t="s">
        <v>277</v>
      </c>
      <c r="R35" s="65" t="s">
        <v>284</v>
      </c>
      <c r="S35" s="65" t="s">
        <v>295</v>
      </c>
      <c r="T35" s="65" t="s">
        <v>318</v>
      </c>
      <c r="V35" s="65"/>
      <c r="W35" s="65" t="s">
        <v>317</v>
      </c>
      <c r="X35" s="65" t="s">
        <v>277</v>
      </c>
      <c r="Y35" s="65" t="s">
        <v>284</v>
      </c>
      <c r="Z35" s="65" t="s">
        <v>295</v>
      </c>
      <c r="AA35" s="65" t="s">
        <v>318</v>
      </c>
      <c r="AC35" s="65"/>
      <c r="AD35" s="65" t="s">
        <v>317</v>
      </c>
      <c r="AE35" s="65" t="s">
        <v>277</v>
      </c>
      <c r="AF35" s="65" t="s">
        <v>284</v>
      </c>
      <c r="AG35" s="65" t="s">
        <v>295</v>
      </c>
      <c r="AH35" s="65" t="s">
        <v>318</v>
      </c>
      <c r="AJ35" s="65"/>
      <c r="AK35" s="65" t="s">
        <v>317</v>
      </c>
      <c r="AL35" s="65" t="s">
        <v>277</v>
      </c>
      <c r="AM35" s="65" t="s">
        <v>284</v>
      </c>
      <c r="AN35" s="65" t="s">
        <v>295</v>
      </c>
      <c r="AO35" s="65" t="s">
        <v>318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671.51179999999999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1356.6122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4418.24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3590.6711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330.80040000000002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145.99329</v>
      </c>
    </row>
    <row r="43" spans="1:68" x14ac:dyDescent="0.3">
      <c r="A43" s="66" t="s">
        <v>333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309</v>
      </c>
      <c r="B44" s="67"/>
      <c r="C44" s="67"/>
      <c r="D44" s="67"/>
      <c r="E44" s="67"/>
      <c r="F44" s="67"/>
      <c r="H44" s="67" t="s">
        <v>276</v>
      </c>
      <c r="I44" s="67"/>
      <c r="J44" s="67"/>
      <c r="K44" s="67"/>
      <c r="L44" s="67"/>
      <c r="M44" s="67"/>
      <c r="O44" s="67" t="s">
        <v>324</v>
      </c>
      <c r="P44" s="67"/>
      <c r="Q44" s="67"/>
      <c r="R44" s="67"/>
      <c r="S44" s="67"/>
      <c r="T44" s="67"/>
      <c r="V44" s="67" t="s">
        <v>325</v>
      </c>
      <c r="W44" s="67"/>
      <c r="X44" s="67"/>
      <c r="Y44" s="67"/>
      <c r="Z44" s="67"/>
      <c r="AA44" s="67"/>
      <c r="AC44" s="67" t="s">
        <v>326</v>
      </c>
      <c r="AD44" s="67"/>
      <c r="AE44" s="67"/>
      <c r="AF44" s="67"/>
      <c r="AG44" s="67"/>
      <c r="AH44" s="67"/>
      <c r="AJ44" s="67" t="s">
        <v>334</v>
      </c>
      <c r="AK44" s="67"/>
      <c r="AL44" s="67"/>
      <c r="AM44" s="67"/>
      <c r="AN44" s="67"/>
      <c r="AO44" s="67"/>
      <c r="AQ44" s="67" t="s">
        <v>293</v>
      </c>
      <c r="AR44" s="67"/>
      <c r="AS44" s="67"/>
      <c r="AT44" s="67"/>
      <c r="AU44" s="67"/>
      <c r="AV44" s="67"/>
      <c r="AX44" s="67" t="s">
        <v>281</v>
      </c>
      <c r="AY44" s="67"/>
      <c r="AZ44" s="67"/>
      <c r="BA44" s="67"/>
      <c r="BB44" s="67"/>
      <c r="BC44" s="67"/>
      <c r="BE44" s="67" t="s">
        <v>302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317</v>
      </c>
      <c r="C45" s="65" t="s">
        <v>277</v>
      </c>
      <c r="D45" s="65" t="s">
        <v>284</v>
      </c>
      <c r="E45" s="65" t="s">
        <v>295</v>
      </c>
      <c r="F45" s="65" t="s">
        <v>318</v>
      </c>
      <c r="H45" s="65"/>
      <c r="I45" s="65" t="s">
        <v>317</v>
      </c>
      <c r="J45" s="65" t="s">
        <v>277</v>
      </c>
      <c r="K45" s="65" t="s">
        <v>284</v>
      </c>
      <c r="L45" s="65" t="s">
        <v>295</v>
      </c>
      <c r="M45" s="65" t="s">
        <v>318</v>
      </c>
      <c r="O45" s="65"/>
      <c r="P45" s="65" t="s">
        <v>317</v>
      </c>
      <c r="Q45" s="65" t="s">
        <v>277</v>
      </c>
      <c r="R45" s="65" t="s">
        <v>284</v>
      </c>
      <c r="S45" s="65" t="s">
        <v>295</v>
      </c>
      <c r="T45" s="65" t="s">
        <v>318</v>
      </c>
      <c r="V45" s="65"/>
      <c r="W45" s="65" t="s">
        <v>317</v>
      </c>
      <c r="X45" s="65" t="s">
        <v>277</v>
      </c>
      <c r="Y45" s="65" t="s">
        <v>284</v>
      </c>
      <c r="Z45" s="65" t="s">
        <v>295</v>
      </c>
      <c r="AA45" s="65" t="s">
        <v>318</v>
      </c>
      <c r="AC45" s="65"/>
      <c r="AD45" s="65" t="s">
        <v>317</v>
      </c>
      <c r="AE45" s="65" t="s">
        <v>277</v>
      </c>
      <c r="AF45" s="65" t="s">
        <v>284</v>
      </c>
      <c r="AG45" s="65" t="s">
        <v>295</v>
      </c>
      <c r="AH45" s="65" t="s">
        <v>318</v>
      </c>
      <c r="AJ45" s="65"/>
      <c r="AK45" s="65" t="s">
        <v>317</v>
      </c>
      <c r="AL45" s="65" t="s">
        <v>277</v>
      </c>
      <c r="AM45" s="65" t="s">
        <v>284</v>
      </c>
      <c r="AN45" s="65" t="s">
        <v>295</v>
      </c>
      <c r="AO45" s="65" t="s">
        <v>318</v>
      </c>
      <c r="AQ45" s="65"/>
      <c r="AR45" s="65" t="s">
        <v>317</v>
      </c>
      <c r="AS45" s="65" t="s">
        <v>277</v>
      </c>
      <c r="AT45" s="65" t="s">
        <v>284</v>
      </c>
      <c r="AU45" s="65" t="s">
        <v>295</v>
      </c>
      <c r="AV45" s="65" t="s">
        <v>318</v>
      </c>
      <c r="AX45" s="65"/>
      <c r="AY45" s="65" t="s">
        <v>317</v>
      </c>
      <c r="AZ45" s="65" t="s">
        <v>277</v>
      </c>
      <c r="BA45" s="65" t="s">
        <v>284</v>
      </c>
      <c r="BB45" s="65" t="s">
        <v>295</v>
      </c>
      <c r="BC45" s="65" t="s">
        <v>318</v>
      </c>
      <c r="BE45" s="65"/>
      <c r="BF45" s="65" t="s">
        <v>317</v>
      </c>
      <c r="BG45" s="65" t="s">
        <v>277</v>
      </c>
      <c r="BH45" s="65" t="s">
        <v>284</v>
      </c>
      <c r="BI45" s="65" t="s">
        <v>295</v>
      </c>
      <c r="BJ45" s="65" t="s">
        <v>318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14.042733999999999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11.599356</v>
      </c>
      <c r="O46" s="65" t="s">
        <v>335</v>
      </c>
      <c r="P46" s="65">
        <v>600</v>
      </c>
      <c r="Q46" s="65">
        <v>800</v>
      </c>
      <c r="R46" s="65">
        <v>0</v>
      </c>
      <c r="S46" s="65">
        <v>10000</v>
      </c>
      <c r="T46" s="65">
        <v>1060.3921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6.3154893000000002E-3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4.5318189999999996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105.485085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79.909003999999996</v>
      </c>
      <c r="AX46" s="65" t="s">
        <v>310</v>
      </c>
      <c r="AY46" s="65"/>
      <c r="AZ46" s="65"/>
      <c r="BA46" s="65"/>
      <c r="BB46" s="65"/>
      <c r="BC46" s="65"/>
      <c r="BE46" s="65" t="s">
        <v>327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18" sqref="G18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338</v>
      </c>
      <c r="B2" s="61" t="s">
        <v>339</v>
      </c>
      <c r="C2" s="61" t="s">
        <v>311</v>
      </c>
      <c r="D2" s="61">
        <v>70</v>
      </c>
      <c r="E2" s="61">
        <v>2302.4888000000001</v>
      </c>
      <c r="F2" s="61">
        <v>402.84379999999999</v>
      </c>
      <c r="G2" s="61">
        <v>33.811349999999997</v>
      </c>
      <c r="H2" s="61">
        <v>20.004618000000001</v>
      </c>
      <c r="I2" s="61">
        <v>13.806734000000001</v>
      </c>
      <c r="J2" s="61">
        <v>65.612070000000003</v>
      </c>
      <c r="K2" s="61">
        <v>47.440505999999999</v>
      </c>
      <c r="L2" s="61">
        <v>18.171564</v>
      </c>
      <c r="M2" s="61">
        <v>27.479717000000001</v>
      </c>
      <c r="N2" s="61">
        <v>2.6253340000000001</v>
      </c>
      <c r="O2" s="61">
        <v>12.661263</v>
      </c>
      <c r="P2" s="61">
        <v>1303.4891</v>
      </c>
      <c r="Q2" s="61">
        <v>22.069510000000001</v>
      </c>
      <c r="R2" s="61">
        <v>499.26799999999997</v>
      </c>
      <c r="S2" s="61">
        <v>112.76478</v>
      </c>
      <c r="T2" s="61">
        <v>4638.0405000000001</v>
      </c>
      <c r="U2" s="61">
        <v>3.3914354000000002</v>
      </c>
      <c r="V2" s="61">
        <v>11.835063</v>
      </c>
      <c r="W2" s="61">
        <v>271.6087</v>
      </c>
      <c r="X2" s="61">
        <v>110.73956</v>
      </c>
      <c r="Y2" s="61">
        <v>1.6151199000000001</v>
      </c>
      <c r="Z2" s="61">
        <v>1.3685901</v>
      </c>
      <c r="AA2" s="61">
        <v>14.484324000000001</v>
      </c>
      <c r="AB2" s="61">
        <v>1.7245623999999999</v>
      </c>
      <c r="AC2" s="61">
        <v>504.20339999999999</v>
      </c>
      <c r="AD2" s="61">
        <v>5.8158417</v>
      </c>
      <c r="AE2" s="61">
        <v>3.6217225000000002</v>
      </c>
      <c r="AF2" s="61">
        <v>3.6688575999999999</v>
      </c>
      <c r="AG2" s="61">
        <v>671.51179999999999</v>
      </c>
      <c r="AH2" s="61">
        <v>337.68322999999998</v>
      </c>
      <c r="AI2" s="61">
        <v>333.82852000000003</v>
      </c>
      <c r="AJ2" s="61">
        <v>1356.6122</v>
      </c>
      <c r="AK2" s="61">
        <v>4418.24</v>
      </c>
      <c r="AL2" s="61">
        <v>330.80040000000002</v>
      </c>
      <c r="AM2" s="61">
        <v>3590.6711</v>
      </c>
      <c r="AN2" s="61">
        <v>145.99329</v>
      </c>
      <c r="AO2" s="61">
        <v>14.042733999999999</v>
      </c>
      <c r="AP2" s="61">
        <v>12.410830499999999</v>
      </c>
      <c r="AQ2" s="61">
        <v>1.6319039</v>
      </c>
      <c r="AR2" s="61">
        <v>11.599356</v>
      </c>
      <c r="AS2" s="61">
        <v>1060.3921</v>
      </c>
      <c r="AT2" s="61">
        <v>6.3154893000000002E-3</v>
      </c>
      <c r="AU2" s="61">
        <v>4.5318189999999996</v>
      </c>
      <c r="AV2" s="61">
        <v>105.485085</v>
      </c>
      <c r="AW2" s="61">
        <v>79.909003999999996</v>
      </c>
      <c r="AX2" s="61">
        <v>0.34682843000000002</v>
      </c>
      <c r="AY2" s="61">
        <v>0.4676515</v>
      </c>
      <c r="AZ2" s="61">
        <v>137.10529</v>
      </c>
      <c r="BA2" s="61">
        <v>28.890339000000001</v>
      </c>
      <c r="BB2" s="61">
        <v>11.029165000000001</v>
      </c>
      <c r="BC2" s="61">
        <v>8.7840910000000001</v>
      </c>
      <c r="BD2" s="61">
        <v>9.0682480000000005</v>
      </c>
      <c r="BE2" s="61">
        <v>0.82958215000000002</v>
      </c>
      <c r="BF2" s="61">
        <v>4.9450810000000001</v>
      </c>
      <c r="BG2" s="61">
        <v>1.3877448000000001E-2</v>
      </c>
      <c r="BH2" s="61">
        <v>6.8190180000000003E-2</v>
      </c>
      <c r="BI2" s="61">
        <v>5.0473403E-2</v>
      </c>
      <c r="BJ2" s="61">
        <v>0.15948362999999999</v>
      </c>
      <c r="BK2" s="61">
        <v>1.067496E-3</v>
      </c>
      <c r="BL2" s="61">
        <v>0.37265959999999998</v>
      </c>
      <c r="BM2" s="61">
        <v>2.9848397000000002</v>
      </c>
      <c r="BN2" s="61">
        <v>0.7362225</v>
      </c>
      <c r="BO2" s="61">
        <v>37.698177000000001</v>
      </c>
      <c r="BP2" s="61">
        <v>6.954326</v>
      </c>
      <c r="BQ2" s="61">
        <v>12.514619</v>
      </c>
      <c r="BR2" s="61">
        <v>40.988551999999999</v>
      </c>
      <c r="BS2" s="61">
        <v>14.46954</v>
      </c>
      <c r="BT2" s="61">
        <v>8.8534565000000001</v>
      </c>
      <c r="BU2" s="61">
        <v>5.1506990000000002E-2</v>
      </c>
      <c r="BV2" s="61">
        <v>1.9982E-2</v>
      </c>
      <c r="BW2" s="61">
        <v>0.58035462999999998</v>
      </c>
      <c r="BX2" s="61">
        <v>0.77715069999999997</v>
      </c>
      <c r="BY2" s="61">
        <v>8.6135543999999994E-2</v>
      </c>
      <c r="BZ2" s="61">
        <v>3.0893757000000001E-4</v>
      </c>
      <c r="CA2" s="61">
        <v>0.32903640000000001</v>
      </c>
      <c r="CB2" s="61">
        <v>1.3186144E-2</v>
      </c>
      <c r="CC2" s="61">
        <v>6.5652249999999995E-2</v>
      </c>
      <c r="CD2" s="61">
        <v>0.79941309999999999</v>
      </c>
      <c r="CE2" s="61">
        <v>6.5027639999999998E-2</v>
      </c>
      <c r="CF2" s="61">
        <v>0.15005784999999999</v>
      </c>
      <c r="CG2" s="61">
        <v>0</v>
      </c>
      <c r="CH2" s="61">
        <v>1.5454359000000001E-2</v>
      </c>
      <c r="CI2" s="61">
        <v>2.5329929999999999E-3</v>
      </c>
      <c r="CJ2" s="61">
        <v>1.8306183</v>
      </c>
      <c r="CK2" s="61">
        <v>1.02478685E-2</v>
      </c>
      <c r="CL2" s="61">
        <v>0.47964479999999998</v>
      </c>
      <c r="CM2" s="61">
        <v>2.4263694</v>
      </c>
      <c r="CN2" s="61">
        <v>2292.6642999999999</v>
      </c>
      <c r="CO2" s="61">
        <v>4024.6925999999999</v>
      </c>
      <c r="CP2" s="61">
        <v>1736.038</v>
      </c>
      <c r="CQ2" s="61">
        <v>799.44385</v>
      </c>
      <c r="CR2" s="61">
        <v>374.13711999999998</v>
      </c>
      <c r="CS2" s="61">
        <v>646.46579999999994</v>
      </c>
      <c r="CT2" s="61">
        <v>2242.569</v>
      </c>
      <c r="CU2" s="61">
        <v>1275.2929999999999</v>
      </c>
      <c r="CV2" s="61">
        <v>2127.8586</v>
      </c>
      <c r="CW2" s="61">
        <v>1307.2491</v>
      </c>
      <c r="CX2" s="61">
        <v>458.09994999999998</v>
      </c>
      <c r="CY2" s="61">
        <v>3114.4562999999998</v>
      </c>
      <c r="CZ2" s="61">
        <v>1368.8026</v>
      </c>
      <c r="DA2" s="61">
        <v>3004.674</v>
      </c>
      <c r="DB2" s="61">
        <v>3204.5293000000001</v>
      </c>
      <c r="DC2" s="61">
        <v>4392.991</v>
      </c>
      <c r="DD2" s="61">
        <v>6643.3495999999996</v>
      </c>
      <c r="DE2" s="61">
        <v>1062.2275</v>
      </c>
      <c r="DF2" s="61">
        <v>4162.2550000000001</v>
      </c>
      <c r="DG2" s="61">
        <v>1600.9136000000001</v>
      </c>
      <c r="DH2" s="61">
        <v>44.859920000000002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28.890339000000001</v>
      </c>
      <c r="B6">
        <f>BB2</f>
        <v>11.029165000000001</v>
      </c>
      <c r="C6">
        <f>BC2</f>
        <v>8.7840910000000001</v>
      </c>
      <c r="D6">
        <f>BD2</f>
        <v>9.0682480000000005</v>
      </c>
    </row>
    <row r="7" spans="1:113" x14ac:dyDescent="0.3">
      <c r="B7">
        <f>ROUND(B6/MAX($B$6,$C$6,$D$6),1)</f>
        <v>1</v>
      </c>
      <c r="C7">
        <f>ROUND(C6/MAX($B$6,$C$6,$D$6),1)</f>
        <v>0.8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5" sqref="B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18404</v>
      </c>
      <c r="C2" s="56">
        <f ca="1">YEAR(TODAY())-YEAR(B2)+IF(TODAY()&gt;=DATE(YEAR(TODAY()),MONTH(B2),DAY(B2)),0,-1)</f>
        <v>71</v>
      </c>
      <c r="E2" s="52">
        <v>172.4</v>
      </c>
      <c r="F2" s="53" t="s">
        <v>275</v>
      </c>
      <c r="G2" s="52">
        <v>86.3</v>
      </c>
      <c r="H2" s="51" t="s">
        <v>40</v>
      </c>
      <c r="I2" s="72">
        <f>ROUND(G3/E3^2,1)</f>
        <v>29</v>
      </c>
    </row>
    <row r="3" spans="1:9" x14ac:dyDescent="0.3">
      <c r="E3" s="51">
        <f>E2/100</f>
        <v>1.724</v>
      </c>
      <c r="F3" s="51" t="s">
        <v>39</v>
      </c>
      <c r="G3" s="51">
        <f>G2</f>
        <v>86.3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44278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권병덕, ID : H1310127)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11일 08:53:48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F10" sqref="F10:I1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44278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71</v>
      </c>
      <c r="G12" s="94"/>
      <c r="H12" s="94"/>
      <c r="I12" s="94"/>
      <c r="K12" s="123">
        <f>'개인정보 및 신체계측 입력'!E2</f>
        <v>172.4</v>
      </c>
      <c r="L12" s="124"/>
      <c r="M12" s="117">
        <f>'개인정보 및 신체계측 입력'!G2</f>
        <v>86.3</v>
      </c>
      <c r="N12" s="118"/>
      <c r="O12" s="113" t="s">
        <v>270</v>
      </c>
      <c r="P12" s="107"/>
      <c r="Q12" s="90">
        <f>'개인정보 및 신체계측 입력'!I2</f>
        <v>29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권병덕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80.204999999999998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6.7320000000000002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13.063000000000001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0.8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5.8</v>
      </c>
      <c r="L72" s="36" t="s">
        <v>52</v>
      </c>
      <c r="M72" s="36">
        <f>ROUND('DRIs DATA'!K8,1)</f>
        <v>4.2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66.569999999999993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98.63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110.74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114.97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83.94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294.55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140.43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2000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2021-11-11T00:32:48Z</dcterms:modified>
</cp:coreProperties>
</file>