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<sst xmlns="http://schemas.openxmlformats.org/spreadsheetml/2006/main" count="692" uniqueCount="341">
  <si>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</si>
  <si>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</si>
  <si>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</si>
  <si>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</si>
  <si>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</si>
  <si>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</si>
  <si>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</si>
  <si>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</si>
  <si>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</si>
  <si>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</si>
  <si>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</si>
  <si>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</si>
  <si>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</si>
  <si>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</si>
  <si>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</si>
  <si>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</si>
  <si>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</si>
  <si>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</si>
  <si>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</si>
  <si>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</si>
  <si>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</si>
  <si>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</si>
  <si>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</si>
  <si>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</si>
  <si>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</si>
  <si>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</si>
  <si>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</si>
  <si>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</si>
  <si>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</si>
  <si>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</si>
  <si>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</si>
  <si>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</si>
  <si>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</si>
  <si>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</si>
  <si>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</si>
  <si>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</si>
  <si>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</si>
  <si>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</si>
  <si>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</si>
  <si>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</si>
  <si>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</si>
  <si>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</si>
  <si>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</si>
  <si>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</si>
  <si>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</si>
  <si>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</si>
  <si>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</si>
  <si>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</si>
  <si>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</si>
  <si>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</si>
  <si>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</si>
  <si>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</si>
  <si>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</si>
  <si>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</si>
  <si>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</si>
  <si>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</si>
  <si>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</si>
  <si>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</si>
  <si>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</si>
  <si>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</si>
  <si>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</si>
  <si>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</si>
  <si>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</si>
  <si>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</si>
  <si>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</si>
  <si>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</si>
  <si>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</si>
  <si>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</si>
  <si>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</si>
  <si>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</si>
  <si>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</si>
  <si>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</si>
  <si>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</si>
  <si>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</si>
  <si>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</si>
  <si>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</si>
  <si>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</si>
  <si>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</si>
  <si>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</si>
  <si>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</si>
  <si>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</si>
  <si>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</si>
  <si>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</si>
  <si>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</si>
  <si>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</si>
  <si>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</si>
  <si>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</si>
  <si>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</si>
  <si>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</si>
  <si>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</si>
  <si>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</si>
  <si>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</si>
  <si>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</si>
  <si>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</si>
  <si>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</si>
  <si>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</si>
  <si>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</si>
  <si>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</si>
  <si>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</si>
  <si>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</si>
  <si>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</si>
  <si>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</si>
  <si>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</si>
  <si>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</si>
  <si>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</si>
  <si>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</si>
  <si>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</si>
  <si>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</si>
  <si>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</si>
  <si>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</si>
  <si>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</si>
  <si>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</si>
  <si>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</si>
  <si>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</si>
  <si>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</si>
  <si>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</si>
  <si>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</si>
  <si>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</si>
  <si>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</si>
  <si>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</si>
  <si>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</si>
  <si>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</si>
  <si>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</si>
  <si>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</si>
  <si>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</si>
  <si>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</si>
  <si>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</si>
  <si>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</si>
  <si>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</si>
  <si>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</si>
  <si>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</si>
  <si>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</si>
  <si>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</si>
  <si>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</si>
  <si>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</si>
  <si>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</si>
  <si>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</si>
  <si>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</si>
  <si>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</si>
  <si>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</si>
  <si>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</si>
  <si>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</si>
  <si>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</si>
  <si>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</si>
  <si>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</si>
  <si>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</si>
  <si>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</si>
  <si>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</si>
  <si>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</si>
  <si>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</si>
  <si>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</si>
  <si>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</si>
  <si>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</si>
  <si>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</si>
  <si>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</si>
  <si>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</si>
  <si>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</si>
  <si>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</si>
  <si>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</si>
  <si>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</si>
  <si>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</si>
  <si>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</si>
  <si>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</si>
  <si>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</si>
  <si>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</si>
  <si>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</si>
  <si>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</si>
  <si>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</si>
  <si>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</si>
  <si>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</si>
  <si>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</si>
  <si>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</si>
  <si>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</si>
  <si>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</si>
  <si>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</si>
  <si>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</si>
  <si>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</si>
  <si>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</si>
  <si>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</si>
  <si>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</si>
  <si>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</si>
  <si>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</si>
  <si>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</si>
  <si>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</si>
  <si>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</si>
  <si>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</si>
  <si>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</si>
  <si>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</si>
  <si>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</si>
  <si>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</si>
  <si>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</si>
  <si>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</si>
  <si>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</si>
  <si>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</si>
  <si>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</si>
  <si>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</si>
  <si>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</si>
  <si>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</si>
  <si>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</si>
  <si>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</si>
  <si>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</si>
  <si>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</si>
  <si>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</si>
  <si>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</si>
  <si>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</si>
  <si>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</si>
  <si>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</si>
  <si>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</si>
  <si>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</si>
  <si>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</si>
  <si>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</si>
  <si>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</si>
  <si>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</si>
  <si>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</si>
  <si>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</si>
  <si>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</si>
  <si>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</si>
  <si>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</si>
  <si>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</si>
  <si>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</si>
  <si>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</si>
  <si>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</si>
  <si>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</si>
  <si>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</si>
  <si>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</si>
  <si>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</si>
  <si>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</si>
  <si>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</si>
  <si>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</si>
  <si>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</si>
  <si>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</si>
  <si>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</si>
  <si>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</si>
  <si>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</si>
  <si>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</si>
  <si>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</si>
  <si>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</si>
  <si>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</si>
  <si>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</si>
  <si>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</si>
  <si>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</si>
  <si>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</si>
  <si>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</si>
  <si>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</si>
  <si>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</si>
  <si>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</si>
  <si>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</si>
  <si>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</si>
  <si>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</si>
  <si>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</si>
  <si>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</si>
  <si>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</si>
  <si>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</si>
  <si>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</si>
  <si>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</si>
  <si>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</si>
  <si>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</si>
  <si>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</si>
  <si>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</si>
  <si>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</si>
  <si>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</si>
  <si>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</si>
  <si>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</si>
  <si>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</si>
  <si>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</si>
  <si>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</si>
  <si>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</si>
  <si>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</si>
  <si>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</si>
  <si>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</si>
  <si>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</si>
  <si>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</si>
  <si>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</si>
  <si>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</si>
  <si>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</si>
  <si>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</si>
  <si>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</si>
  <si>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</si>
  <si>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</si>
  <si>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</si>
  <si>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</si>
  <si>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</si>
  <si>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</si>
  <si>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</si>
  <si>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</si>
  <si>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</si>
  <si>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</si>
  <si>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</si>
  <si>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</si>
  <si>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</si>
  <si>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</si>
  <si>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</si>
  <si>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</si>
  <si>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</si>
  <si>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</si>
  <si>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</si>
  <si>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</si>
  <si>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</si>
  <si>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</si>
  <si>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</si>
  <si>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</si>
  <si>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</si>
  <si>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</si>
  <si>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</si>
  <si>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</si>
  <si>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</si>
  <si>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</si>
  <si>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</si>
  <si>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</si>
  <si>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</si>
  <si>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</si>
  <si>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</si>
  <si>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</si>
  <si>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</si>
  <si>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</si>
  <si>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</si>
  <si>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</si>
  <si>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</si>
  <si>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</si>
  <si>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</si>
  <si>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</si>
  <si>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</si>
  <si>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</si>
  <si>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</si>
  <si>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</si>
  <si>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</si>
  <si>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</si>
  <si>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</si>
  <si>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</si>
  <si>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</si>
  <si>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</si>
  <si>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</si>
  <si>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</si>
  <si>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</si>
  <si>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</si>
  <si>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</si>
  <si>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유순분, ID : H1310128)</t>
  </si>
  <si>
    <t>2021년 11월 11일 08:54:40</t>
  </si>
  <si>
    <t>적정비율(최대)</t>
    <phoneticPr fontId="1" type="noConversion"/>
  </si>
  <si>
    <t>H1310128</t>
  </si>
  <si>
    <t>유순분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</si>
</sst>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16.015277999999999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0.41448885000000002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0.15286169999999999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298.70873999999998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687.55255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28.119962999999998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28.348690000000001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2.9410116999999998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134.40723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1.3397394999999999E-3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0.93294513000000001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6.9207473000000004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200.13722000000001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19.230173000000001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3.778</c:v>
                </c:pt>
                <c:pt idx="1">
                  <c:v>10.496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2.2622429999999998</c:v>
                </c:pt>
                <c:pt idx="1">
                  <c:v>2.4511856999999999</c:v>
                </c:pt>
                <c:pt idx="2">
                  <c:v>4.7088150000000004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113.654465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3.1324358000000001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75.536000000000001</c:v>
                </c:pt>
                <c:pt idx="1">
                  <c:v>7.6559999999999997</c:v>
                </c:pt>
                <c:pt idx="2">
                  <c:v>16.809000000000001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422.33785999999998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23.229738000000001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150.62110999999999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0.80063859999999998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1091.7049999999999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3.6755013000000001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0.44589995999999998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66.192313999999996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0.27857547999999999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3.2142243000000001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0.44589995999999998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125.235275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2.3023536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유순분, ID : H1310128)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08:54:40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422.33785999999998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16.015277999999999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6.9207473000000004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75.536000000000001</v>
      </c>
      <c r="G8" s="59">
        <f>'DRIs DATA 입력'!G8</f>
        <v>7.6559999999999997</v>
      </c>
      <c r="H8" s="59">
        <f>'DRIs DATA 입력'!H8</f>
        <v>16.809000000000001</v>
      </c>
      <c r="I8" s="46"/>
      <c r="J8" s="59" t="s">
        <v>215</v>
      </c>
      <c r="K8" s="59">
        <f>'DRIs DATA 입력'!K8</f>
        <v>3.778</v>
      </c>
      <c r="L8" s="59">
        <f>'DRIs DATA 입력'!L8</f>
        <v>10.496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113.654465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3.1324358000000001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0.80063859999999998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66.192313999999996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23.229738000000001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0.38940629999999998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0.27857547999999999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3.2142243000000001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0.44589995999999998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125.235275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2.3023536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0.41448885000000002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0.15286169999999999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150.62110999999999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298.70873999999998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1091.7049999999999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687.55255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28.119962999999998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28.348690000000001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3.6755013000000001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2.9410116999999998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134.40723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1.3397394999999999E-3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0.93294513000000001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200.13722000000001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19.230173000000001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3" sqref="D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311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295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422.33785999999998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40</v>
      </c>
      <c r="P6" s="65">
        <v>45</v>
      </c>
      <c r="Q6" s="65">
        <v>0</v>
      </c>
      <c r="R6" s="65">
        <v>0</v>
      </c>
      <c r="S6" s="65">
        <v>16.015277999999999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6.9207473000000004</v>
      </c>
    </row>
    <row r="7" spans="1:27" x14ac:dyDescent="0.3">
      <c r="E7" s="65" t="s">
        <v>338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75.536000000000001</v>
      </c>
      <c r="G8" s="65">
        <v>7.6559999999999997</v>
      </c>
      <c r="H8" s="65">
        <v>16.809000000000001</v>
      </c>
      <c r="J8" s="65" t="s">
        <v>296</v>
      </c>
      <c r="K8" s="65">
        <v>3.778</v>
      </c>
      <c r="L8" s="65">
        <v>10.496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113.654465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3.1324358000000001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0.80063859999999998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66.192313999999996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23.229738000000001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0.38940629999999998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0.27857547999999999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3.2142243000000001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0.44589995999999998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125.235275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2.3023536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0.41448885000000002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0.15286169999999999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150.62110999999999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298.70873999999998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1091.7049999999999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687.55255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28.119962999999998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28.348690000000001</v>
      </c>
    </row>
    <row r="43" spans="1:68" x14ac:dyDescent="0.3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3.6755013000000001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2.9410116999999998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134.40723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1.3397394999999999E-3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0.93294513000000001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200.13722000000001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19.230173000000001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335</v>
      </c>
      <c r="D2" s="61">
        <v>83</v>
      </c>
      <c r="E2" s="61">
        <v>422.33785999999998</v>
      </c>
      <c r="F2" s="61">
        <v>71.970200000000006</v>
      </c>
      <c r="G2" s="61">
        <v>7.2943360000000004</v>
      </c>
      <c r="H2" s="61">
        <v>5.0798389999999998</v>
      </c>
      <c r="I2" s="61">
        <v>2.2144968999999999</v>
      </c>
      <c r="J2" s="61">
        <v>16.015277999999999</v>
      </c>
      <c r="K2" s="61">
        <v>10.41268</v>
      </c>
      <c r="L2" s="61">
        <v>5.6025976999999996</v>
      </c>
      <c r="M2" s="61">
        <v>6.9207473000000004</v>
      </c>
      <c r="N2" s="61">
        <v>1.0667074999999999</v>
      </c>
      <c r="O2" s="61">
        <v>3.7773417999999999</v>
      </c>
      <c r="P2" s="61">
        <v>171.71689000000001</v>
      </c>
      <c r="Q2" s="61">
        <v>5.2316750000000001</v>
      </c>
      <c r="R2" s="61">
        <v>113.654465</v>
      </c>
      <c r="S2" s="61">
        <v>16.816074</v>
      </c>
      <c r="T2" s="61">
        <v>1162.0609999999999</v>
      </c>
      <c r="U2" s="61">
        <v>0.80063859999999998</v>
      </c>
      <c r="V2" s="61">
        <v>3.1324358000000001</v>
      </c>
      <c r="W2" s="61">
        <v>66.192313999999996</v>
      </c>
      <c r="X2" s="61">
        <v>23.229738000000001</v>
      </c>
      <c r="Y2" s="61">
        <v>0.38940629999999998</v>
      </c>
      <c r="Z2" s="61">
        <v>0.27857547999999999</v>
      </c>
      <c r="AA2" s="61">
        <v>3.2142243000000001</v>
      </c>
      <c r="AB2" s="61">
        <v>0.44589995999999998</v>
      </c>
      <c r="AC2" s="61">
        <v>125.235275</v>
      </c>
      <c r="AD2" s="61">
        <v>2.3023536</v>
      </c>
      <c r="AE2" s="61">
        <v>0.41448885000000002</v>
      </c>
      <c r="AF2" s="61">
        <v>0.15286169999999999</v>
      </c>
      <c r="AG2" s="61">
        <v>150.62110999999999</v>
      </c>
      <c r="AH2" s="61">
        <v>79.041679999999999</v>
      </c>
      <c r="AI2" s="61">
        <v>71.579419999999999</v>
      </c>
      <c r="AJ2" s="61">
        <v>298.70873999999998</v>
      </c>
      <c r="AK2" s="61">
        <v>1091.7049999999999</v>
      </c>
      <c r="AL2" s="61">
        <v>28.119962999999998</v>
      </c>
      <c r="AM2" s="61">
        <v>687.55255</v>
      </c>
      <c r="AN2" s="61">
        <v>28.348690000000001</v>
      </c>
      <c r="AO2" s="61">
        <v>3.6755013000000001</v>
      </c>
      <c r="AP2" s="61">
        <v>2.8800370000000002</v>
      </c>
      <c r="AQ2" s="61">
        <v>0.79546439999999996</v>
      </c>
      <c r="AR2" s="61">
        <v>2.9410116999999998</v>
      </c>
      <c r="AS2" s="61">
        <v>134.40723</v>
      </c>
      <c r="AT2" s="61">
        <v>1.3397394999999999E-3</v>
      </c>
      <c r="AU2" s="61">
        <v>0.93294513000000001</v>
      </c>
      <c r="AV2" s="61">
        <v>200.13722000000001</v>
      </c>
      <c r="AW2" s="61">
        <v>19.230173000000001</v>
      </c>
      <c r="AX2" s="61">
        <v>2.405616E-2</v>
      </c>
      <c r="AY2" s="61">
        <v>0.20373569999999999</v>
      </c>
      <c r="AZ2" s="61">
        <v>41.458114999999999</v>
      </c>
      <c r="BA2" s="61">
        <v>9.4246479999999995</v>
      </c>
      <c r="BB2" s="61">
        <v>2.2622429999999998</v>
      </c>
      <c r="BC2" s="61">
        <v>2.4511856999999999</v>
      </c>
      <c r="BD2" s="61">
        <v>4.7088150000000004</v>
      </c>
      <c r="BE2" s="61">
        <v>0.47057408000000001</v>
      </c>
      <c r="BF2" s="61">
        <v>2.9583495000000002</v>
      </c>
      <c r="BG2" s="61">
        <v>0</v>
      </c>
      <c r="BH2" s="61">
        <v>4.23632E-3</v>
      </c>
      <c r="BI2" s="61">
        <v>3.1772397999999999E-3</v>
      </c>
      <c r="BJ2" s="61">
        <v>1.751467E-2</v>
      </c>
      <c r="BK2" s="61">
        <v>0</v>
      </c>
      <c r="BL2" s="61">
        <v>3.4225236999999999E-2</v>
      </c>
      <c r="BM2" s="61">
        <v>0.40482157000000002</v>
      </c>
      <c r="BN2" s="61">
        <v>8.6739540000000004E-2</v>
      </c>
      <c r="BO2" s="61">
        <v>6.0307839999999997</v>
      </c>
      <c r="BP2" s="61">
        <v>1.0999061999999999</v>
      </c>
      <c r="BQ2" s="61">
        <v>2.1244624000000001</v>
      </c>
      <c r="BR2" s="61">
        <v>7.7063116999999997</v>
      </c>
      <c r="BS2" s="61">
        <v>4.7577429999999996</v>
      </c>
      <c r="BT2" s="61">
        <v>1.4205753000000001</v>
      </c>
      <c r="BU2" s="61">
        <v>2.1352775000000001E-2</v>
      </c>
      <c r="BV2" s="61">
        <v>1.1199115000000001E-2</v>
      </c>
      <c r="BW2" s="61">
        <v>9.4012275000000006E-2</v>
      </c>
      <c r="BX2" s="61">
        <v>0.15068354</v>
      </c>
      <c r="BY2" s="61">
        <v>1.7311958999999998E-2</v>
      </c>
      <c r="BZ2" s="61">
        <v>7.1138300000000003E-5</v>
      </c>
      <c r="CA2" s="61">
        <v>0.11643602</v>
      </c>
      <c r="CB2" s="61">
        <v>7.6163745999999997E-3</v>
      </c>
      <c r="CC2" s="61">
        <v>3.3733279999999997E-2</v>
      </c>
      <c r="CD2" s="61">
        <v>0.16155332</v>
      </c>
      <c r="CE2" s="61">
        <v>2.4833840999999999E-2</v>
      </c>
      <c r="CF2" s="61">
        <v>5.6616189999999997E-2</v>
      </c>
      <c r="CG2" s="61">
        <v>0</v>
      </c>
      <c r="CH2" s="61">
        <v>3.6214329999999999E-3</v>
      </c>
      <c r="CI2" s="61">
        <v>0</v>
      </c>
      <c r="CJ2" s="61">
        <v>0.33007251999999998</v>
      </c>
      <c r="CK2" s="61">
        <v>6.3659423E-3</v>
      </c>
      <c r="CL2" s="61">
        <v>0.19460663</v>
      </c>
      <c r="CM2" s="61">
        <v>0.33674848000000002</v>
      </c>
      <c r="CN2" s="61">
        <v>785.59984999999995</v>
      </c>
      <c r="CO2" s="61">
        <v>1396.1769999999999</v>
      </c>
      <c r="CP2" s="61">
        <v>870.05224999999996</v>
      </c>
      <c r="CQ2" s="61">
        <v>243.80950000000001</v>
      </c>
      <c r="CR2" s="61">
        <v>157.27056999999999</v>
      </c>
      <c r="CS2" s="61">
        <v>115.48831</v>
      </c>
      <c r="CT2" s="61">
        <v>815.87339999999995</v>
      </c>
      <c r="CU2" s="61">
        <v>516.91160000000002</v>
      </c>
      <c r="CV2" s="61">
        <v>371.86860000000001</v>
      </c>
      <c r="CW2" s="61">
        <v>571.78980000000001</v>
      </c>
      <c r="CX2" s="61">
        <v>168.38328999999999</v>
      </c>
      <c r="CY2" s="61">
        <v>947.20150000000001</v>
      </c>
      <c r="CZ2" s="61">
        <v>412.62040000000002</v>
      </c>
      <c r="DA2" s="61">
        <v>1322.1130000000001</v>
      </c>
      <c r="DB2" s="61">
        <v>1097.4244000000001</v>
      </c>
      <c r="DC2" s="61">
        <v>2069.9767999999999</v>
      </c>
      <c r="DD2" s="61">
        <v>2891.8044</v>
      </c>
      <c r="DE2" s="61">
        <v>613.25720000000001</v>
      </c>
      <c r="DF2" s="61">
        <v>1152.9218000000001</v>
      </c>
      <c r="DG2" s="61">
        <v>734.29020000000003</v>
      </c>
      <c r="DH2" s="61">
        <v>36.622062999999997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9.4246479999999995</v>
      </c>
      <c r="B6">
        <f>BB2</f>
        <v>2.2622429999999998</v>
      </c>
      <c r="C6">
        <f>BC2</f>
        <v>2.4511856999999999</v>
      </c>
      <c r="D6">
        <f>BD2</f>
        <v>4.7088150000000004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13887</v>
      </c>
      <c r="C2" s="56">
        <f ca="1">YEAR(TODAY())-YEAR(B2)+IF(TODAY()&gt;=DATE(YEAR(TODAY()),MONTH(B2),DAY(B2)),0,-1)</f>
        <v>83</v>
      </c>
      <c r="E2" s="52">
        <v>153.69999999999999</v>
      </c>
      <c r="F2" s="53" t="s">
        <v>275</v>
      </c>
      <c r="G2" s="52">
        <v>64</v>
      </c>
      <c r="H2" s="51" t="s">
        <v>40</v>
      </c>
      <c r="I2" s="72">
        <f>ROUND(G3/E3^2,1)</f>
        <v>27.1</v>
      </c>
    </row>
    <row r="3" spans="1:9" x14ac:dyDescent="0.3">
      <c r="E3" s="51">
        <f>E2/100</f>
        <v>1.5369999999999999</v>
      </c>
      <c r="F3" s="51" t="s">
        <v>39</v>
      </c>
      <c r="G3" s="51">
        <f>G2</f>
        <v>64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유순분, ID : H1310128)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08:54:40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83</v>
      </c>
      <c r="G12" s="94"/>
      <c r="H12" s="94"/>
      <c r="I12" s="94"/>
      <c r="K12" s="123">
        <f>'개인정보 및 신체계측 입력'!E2</f>
        <v>153.69999999999999</v>
      </c>
      <c r="L12" s="124"/>
      <c r="M12" s="117">
        <f>'개인정보 및 신체계측 입력'!G2</f>
        <v>64</v>
      </c>
      <c r="N12" s="118"/>
      <c r="O12" s="113" t="s">
        <v>270</v>
      </c>
      <c r="P12" s="107"/>
      <c r="Q12" s="90">
        <f>'개인정보 및 신체계측 입력'!I2</f>
        <v>27.1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유순분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75.536000000000001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7.6559999999999997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16.809000000000001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10.5</v>
      </c>
      <c r="L72" s="36" t="s">
        <v>52</v>
      </c>
      <c r="M72" s="36">
        <f>ROUND('DRIs DATA'!K8,1)</f>
        <v>3.8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15.15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26.1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23.23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29.73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18.829999999999998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72.78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36.76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2021-11-11T00:35:42Z</dcterms:modified>
</cp:coreProperties>
</file>