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1570" windowHeight="7605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<sst xmlns="http://schemas.openxmlformats.org/spreadsheetml/2006/main" count="692" uniqueCount="349">
  <si>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</si>
  <si>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</si>
  <si>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</si>
  <si>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</si>
  <si>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</si>
  <si>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</si>
  <si>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</si>
  <si>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</si>
  <si>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</si>
  <si>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</si>
  <si>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</si>
  <si>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</si>
  <si>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</si>
  <si>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</si>
  <si>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</si>
  <si>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</si>
  <si>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</si>
  <si>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</si>
  <si>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</si>
  <si>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</si>
  <si>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</si>
  <si>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</si>
  <si>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</si>
  <si>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</si>
  <si>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</si>
  <si>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</si>
  <si>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</si>
  <si>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</si>
  <si>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</si>
  <si>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</si>
  <si>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</si>
  <si>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</si>
  <si>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</si>
  <si>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</si>
  <si>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</si>
  <si>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</si>
  <si>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</si>
  <si>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</si>
  <si>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</si>
  <si>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</si>
  <si>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</si>
  <si>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</si>
  <si>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</si>
  <si>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</si>
  <si>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</si>
  <si>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</si>
  <si>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</si>
  <si>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</si>
  <si>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</si>
  <si>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</si>
  <si>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</si>
  <si>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</si>
  <si>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</si>
  <si>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</si>
  <si>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</si>
  <si>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</si>
  <si>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</si>
  <si>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</si>
  <si>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</si>
  <si>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</si>
  <si>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</si>
  <si>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</si>
  <si>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</si>
  <si>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</si>
  <si>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</si>
  <si>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</si>
  <si>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</si>
  <si>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</si>
  <si>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</si>
  <si>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</si>
  <si>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</si>
  <si>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</si>
  <si>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</si>
  <si>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</si>
  <si>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</si>
  <si>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</si>
  <si>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</si>
  <si>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</si>
  <si>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</si>
  <si>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</si>
  <si>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</si>
  <si>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</si>
  <si>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</si>
  <si>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</si>
  <si>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</si>
  <si>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</si>
  <si>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</si>
  <si>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</si>
  <si>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</si>
  <si>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</si>
  <si>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</si>
  <si>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</si>
  <si>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</si>
  <si>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</si>
  <si>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</si>
  <si>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</si>
  <si>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</si>
  <si>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</si>
  <si>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</si>
  <si>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</si>
  <si>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</si>
  <si>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</si>
  <si>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</si>
  <si>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</si>
  <si>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</si>
  <si>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</si>
  <si>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</si>
  <si>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</si>
  <si>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</si>
  <si>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</si>
  <si>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</si>
  <si>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</si>
  <si>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</si>
  <si>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</si>
  <si>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</si>
  <si>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</si>
  <si>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</si>
  <si>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</si>
  <si>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</si>
  <si>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</si>
  <si>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</si>
  <si>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</si>
  <si>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</si>
  <si>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</si>
  <si>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</si>
  <si>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</si>
  <si>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</si>
  <si>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</si>
  <si>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</si>
  <si>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</si>
  <si>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</si>
  <si>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</si>
  <si>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</si>
  <si>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</si>
  <si>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</si>
  <si>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</si>
  <si>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</si>
  <si>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</si>
  <si>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</si>
  <si>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</si>
  <si>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</si>
  <si>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</si>
  <si>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</si>
  <si>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</si>
  <si>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</si>
  <si>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</si>
  <si>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</si>
  <si>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</si>
  <si>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</si>
  <si>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</si>
  <si>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</si>
  <si>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</si>
  <si>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</si>
  <si>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</si>
  <si>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</si>
  <si>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</si>
  <si>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</si>
  <si>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</si>
  <si>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</si>
  <si>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</si>
  <si>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</si>
  <si>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</si>
  <si>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</si>
  <si>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</si>
  <si>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</si>
  <si>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</si>
  <si>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</si>
  <si>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</si>
  <si>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</si>
  <si>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</si>
  <si>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</si>
  <si>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</si>
  <si>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</si>
  <si>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</si>
  <si>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</si>
  <si>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</si>
  <si>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</si>
  <si>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</si>
  <si>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</si>
  <si>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</si>
  <si>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</si>
  <si>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</si>
  <si>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</si>
  <si>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</si>
  <si>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</si>
  <si>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</si>
  <si>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</si>
  <si>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</si>
  <si>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</si>
  <si>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</si>
  <si>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</si>
  <si>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</si>
  <si>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</si>
  <si>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</si>
  <si>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</si>
  <si>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</si>
  <si>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</si>
  <si>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</si>
  <si>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</si>
  <si>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</si>
  <si>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</si>
  <si>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</si>
  <si>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</si>
  <si>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</si>
  <si>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</si>
  <si>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</si>
  <si>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</si>
  <si>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</si>
  <si>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</si>
  <si>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</si>
  <si>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</si>
  <si>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</si>
  <si>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</si>
  <si>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</si>
  <si>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</si>
  <si>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</si>
  <si>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</si>
  <si>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</si>
  <si>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</si>
  <si>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</si>
  <si>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</si>
  <si>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</si>
  <si>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</si>
  <si>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</si>
  <si>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</si>
  <si>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</si>
  <si>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</si>
  <si>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</si>
  <si>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</si>
  <si>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</si>
  <si>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</si>
  <si>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</si>
  <si>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</si>
  <si>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</si>
  <si>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</si>
  <si>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</si>
  <si>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</si>
  <si>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</si>
  <si>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</si>
  <si>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</si>
  <si>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</si>
  <si>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</si>
  <si>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</si>
  <si>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</si>
  <si>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</si>
  <si>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</si>
  <si>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</si>
  <si>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</si>
  <si>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</si>
  <si>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</si>
  <si>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</si>
  <si>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</si>
  <si>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</si>
  <si>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</si>
  <si>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</si>
  <si>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</si>
  <si>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</si>
  <si>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</si>
  <si>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</si>
  <si>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</si>
  <si>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</si>
  <si>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</si>
  <si>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</si>
  <si>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</si>
  <si>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</si>
  <si>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</si>
  <si>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</si>
  <si>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</si>
  <si>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</si>
  <si>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</si>
  <si>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</si>
  <si>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</si>
  <si>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</si>
  <si>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</si>
  <si>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</si>
  <si>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</si>
  <si>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</si>
  <si>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</si>
  <si>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</si>
  <si>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몰리브덴</t>
    <phoneticPr fontId="1" type="noConversion"/>
  </si>
  <si>
    <t>식이섬유</t>
    <phoneticPr fontId="1" type="noConversion"/>
  </si>
  <si>
    <t>충분섭취량</t>
    <phoneticPr fontId="1" type="noConversion"/>
  </si>
  <si>
    <t>지방</t>
    <phoneticPr fontId="1" type="noConversion"/>
  </si>
  <si>
    <t>n-6불포화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</si>
  <si>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</si>
  <si>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</si>
  <si>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</si>
  <si>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셀레늄</t>
    <phoneticPr fontId="1" type="noConversion"/>
  </si>
  <si>
    <t>정보</t>
    <phoneticPr fontId="1" type="noConversion"/>
  </si>
  <si>
    <t>상한섭취량</t>
    <phoneticPr fontId="1" type="noConversion"/>
  </si>
  <si>
    <t>섭취비율</t>
    <phoneticPr fontId="1" type="noConversion"/>
  </si>
  <si>
    <t>비타민A(μg RAE/일)</t>
    <phoneticPr fontId="1" type="noConversion"/>
  </si>
  <si>
    <t>수용성 비타민</t>
    <phoneticPr fontId="1" type="noConversion"/>
  </si>
  <si>
    <t>n-3불포화</t>
    <phoneticPr fontId="1" type="noConversion"/>
  </si>
  <si>
    <t>비타민C</t>
    <phoneticPr fontId="1" type="noConversion"/>
  </si>
  <si>
    <t>엽산(μg DFE/일)</t>
    <phoneticPr fontId="1" type="noConversion"/>
  </si>
  <si>
    <t>염소</t>
    <phoneticPr fontId="1" type="noConversion"/>
  </si>
  <si>
    <t>철</t>
    <phoneticPr fontId="1" type="noConversion"/>
  </si>
  <si>
    <t>M</t>
  </si>
  <si>
    <t>출력시각</t>
    <phoneticPr fontId="1" type="noConversion"/>
  </si>
  <si>
    <t>불포화지방산</t>
    <phoneticPr fontId="1" type="noConversion"/>
  </si>
  <si>
    <t>탄수화물</t>
    <phoneticPr fontId="1" type="noConversion"/>
  </si>
  <si>
    <t>단백질</t>
    <phoneticPr fontId="1" type="noConversion"/>
  </si>
  <si>
    <t>평균필요량</t>
    <phoneticPr fontId="1" type="noConversion"/>
  </si>
  <si>
    <t>섭취량</t>
    <phoneticPr fontId="1" type="noConversion"/>
  </si>
  <si>
    <t>리보플라빈</t>
    <phoneticPr fontId="1" type="noConversion"/>
  </si>
  <si>
    <t>비오틴</t>
    <phoneticPr fontId="1" type="noConversion"/>
  </si>
  <si>
    <t>인</t>
    <phoneticPr fontId="1" type="noConversion"/>
  </si>
  <si>
    <t>나트륨</t>
    <phoneticPr fontId="1" type="noConversion"/>
  </si>
  <si>
    <t>크롬(ug/일)</t>
    <phoneticPr fontId="1" type="noConversion"/>
  </si>
  <si>
    <t>적정비율(최소)</t>
    <phoneticPr fontId="1" type="noConversion"/>
  </si>
  <si>
    <t>판토텐산</t>
    <phoneticPr fontId="1" type="noConversion"/>
  </si>
  <si>
    <t>마그네슘</t>
    <phoneticPr fontId="1" type="noConversion"/>
  </si>
  <si>
    <t>미량 무기질</t>
    <phoneticPr fontId="1" type="noConversion"/>
  </si>
  <si>
    <t>구리(ug/일)</t>
    <phoneticPr fontId="1" type="noConversion"/>
  </si>
  <si>
    <t>단백질</t>
    <phoneticPr fontId="1" type="noConversion"/>
  </si>
  <si>
    <t>충분섭취량</t>
    <phoneticPr fontId="1" type="noConversion"/>
  </si>
  <si>
    <t>상한섭취량</t>
    <phoneticPr fontId="1" type="noConversion"/>
  </si>
  <si>
    <t>권장섭취량</t>
    <phoneticPr fontId="1" type="noConversion"/>
  </si>
  <si>
    <t>(설문지 : FFQ 95문항 설문지, 사용자 : 이호영, ID : H1310148)</t>
  </si>
  <si>
    <t>2021년 11월 11일 09:09:02</t>
  </si>
  <si>
    <t>다량영양소</t>
    <phoneticPr fontId="1" type="noConversion"/>
  </si>
  <si>
    <t>열량영양소</t>
    <phoneticPr fontId="1" type="noConversion"/>
  </si>
  <si>
    <t>필요추정량</t>
    <phoneticPr fontId="1" type="noConversion"/>
  </si>
  <si>
    <t>평균필요량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</si>
  <si>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</si>
  <si>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</si>
  <si>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</si>
  <si>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</si>
  <si>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</si>
  <si>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지용성 비타민</t>
    <phoneticPr fontId="1" type="noConversion"/>
  </si>
  <si>
    <t>비타민D</t>
    <phoneticPr fontId="1" type="noConversion"/>
  </si>
  <si>
    <t>비타민K</t>
    <phoneticPr fontId="1" type="noConversion"/>
  </si>
  <si>
    <t>섭취량</t>
    <phoneticPr fontId="1" type="noConversion"/>
  </si>
  <si>
    <t>티아민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</si>
  <si>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</si>
  <si>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</si>
  <si>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</si>
  <si>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</si>
  <si>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다량 무기질</t>
    <phoneticPr fontId="1" type="noConversion"/>
  </si>
  <si>
    <t>칼륨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</si>
  <si>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</si>
  <si>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</si>
  <si>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</si>
  <si>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</si>
  <si>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크롬</t>
    <phoneticPr fontId="1" type="noConversion"/>
  </si>
  <si>
    <t>몰리브덴(ug/일)</t>
    <phoneticPr fontId="1" type="noConversion"/>
  </si>
  <si>
    <t>H1310148</t>
  </si>
  <si>
    <t>이호영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</si>
</sst>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172.82083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35752"/>
        <c:axId val="544238104"/>
      </c:barChart>
      <c:catAx>
        <c:axId val="544235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238104"/>
        <c:crosses val="autoZero"/>
        <c:auto val="1"/>
        <c:lblAlgn val="ctr"/>
        <c:lblOffset val="100"/>
        <c:noMultiLvlLbl val="0"/>
      </c:catAx>
      <c:valAx>
        <c:axId val="544238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35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6.4250160000000003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8768"/>
        <c:axId val="553329160"/>
      </c:barChart>
      <c:catAx>
        <c:axId val="55332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9160"/>
        <c:crosses val="autoZero"/>
        <c:auto val="1"/>
        <c:lblAlgn val="ctr"/>
        <c:lblOffset val="100"/>
        <c:noMultiLvlLbl val="0"/>
      </c:catAx>
      <c:valAx>
        <c:axId val="55332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20.485320999999999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0448"/>
        <c:axId val="584057312"/>
      </c:barChart>
      <c:catAx>
        <c:axId val="584060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7312"/>
        <c:crosses val="autoZero"/>
        <c:auto val="1"/>
        <c:lblAlgn val="ctr"/>
        <c:lblOffset val="100"/>
        <c:noMultiLvlLbl val="0"/>
      </c:catAx>
      <c:valAx>
        <c:axId val="584057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2932.5945000000002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7704"/>
        <c:axId val="584060840"/>
      </c:barChart>
      <c:catAx>
        <c:axId val="58405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0840"/>
        <c:crosses val="autoZero"/>
        <c:auto val="1"/>
        <c:lblAlgn val="ctr"/>
        <c:lblOffset val="100"/>
        <c:noMultiLvlLbl val="0"/>
      </c:catAx>
      <c:valAx>
        <c:axId val="584060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9742.9230000000007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2016"/>
        <c:axId val="584059664"/>
      </c:barChart>
      <c:catAx>
        <c:axId val="58406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9664"/>
        <c:crosses val="autoZero"/>
        <c:auto val="1"/>
        <c:lblAlgn val="ctr"/>
        <c:lblOffset val="100"/>
        <c:noMultiLvlLbl val="0"/>
      </c:catAx>
      <c:valAx>
        <c:axId val="5840596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338.25475999999998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8096"/>
        <c:axId val="584060056"/>
      </c:barChart>
      <c:catAx>
        <c:axId val="58405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0056"/>
        <c:crosses val="autoZero"/>
        <c:auto val="1"/>
        <c:lblAlgn val="ctr"/>
        <c:lblOffset val="100"/>
        <c:noMultiLvlLbl val="0"/>
      </c:catAx>
      <c:valAx>
        <c:axId val="584060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245.23212000000001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8880"/>
        <c:axId val="584061232"/>
      </c:barChart>
      <c:catAx>
        <c:axId val="58405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1232"/>
        <c:crosses val="autoZero"/>
        <c:auto val="1"/>
        <c:lblAlgn val="ctr"/>
        <c:lblOffset val="100"/>
        <c:noMultiLvlLbl val="0"/>
      </c:catAx>
      <c:valAx>
        <c:axId val="584061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29.354192999999999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2408"/>
        <c:axId val="584058488"/>
      </c:barChart>
      <c:catAx>
        <c:axId val="584062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8488"/>
        <c:crosses val="autoZero"/>
        <c:auto val="1"/>
        <c:lblAlgn val="ctr"/>
        <c:lblOffset val="100"/>
        <c:noMultiLvlLbl val="0"/>
      </c:catAx>
      <c:valAx>
        <c:axId val="584058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2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1773.3005000000001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6920"/>
        <c:axId val="583918112"/>
      </c:barChart>
      <c:catAx>
        <c:axId val="584056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18112"/>
        <c:crosses val="autoZero"/>
        <c:auto val="1"/>
        <c:lblAlgn val="ctr"/>
        <c:lblOffset val="100"/>
        <c:noMultiLvlLbl val="0"/>
      </c:catAx>
      <c:valAx>
        <c:axId val="5839181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6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9.6699519999999997E-2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18504"/>
        <c:axId val="583921640"/>
      </c:barChart>
      <c:catAx>
        <c:axId val="58391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1640"/>
        <c:crosses val="autoZero"/>
        <c:auto val="1"/>
        <c:lblAlgn val="ctr"/>
        <c:lblOffset val="100"/>
        <c:noMultiLvlLbl val="0"/>
      </c:catAx>
      <c:valAx>
        <c:axId val="583921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18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7.1277065000000004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2032"/>
        <c:axId val="583922424"/>
      </c:barChart>
      <c:catAx>
        <c:axId val="58392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2424"/>
        <c:crosses val="autoZero"/>
        <c:auto val="1"/>
        <c:lblAlgn val="ctr"/>
        <c:lblOffset val="100"/>
        <c:noMultiLvlLbl val="0"/>
      </c:catAx>
      <c:valAx>
        <c:axId val="583922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51.579655000000002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42808"/>
        <c:axId val="544240064"/>
      </c:barChart>
      <c:catAx>
        <c:axId val="544242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240064"/>
        <c:crosses val="autoZero"/>
        <c:auto val="1"/>
        <c:lblAlgn val="ctr"/>
        <c:lblOffset val="100"/>
        <c:noMultiLvlLbl val="0"/>
      </c:catAx>
      <c:valAx>
        <c:axId val="544240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42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196.94848999999999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0072"/>
        <c:axId val="583923208"/>
      </c:barChart>
      <c:catAx>
        <c:axId val="583920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3208"/>
        <c:crosses val="autoZero"/>
        <c:auto val="1"/>
        <c:lblAlgn val="ctr"/>
        <c:lblOffset val="100"/>
        <c:noMultiLvlLbl val="0"/>
      </c:catAx>
      <c:valAx>
        <c:axId val="583923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0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214.96869000000001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3600"/>
        <c:axId val="583920464"/>
      </c:barChart>
      <c:catAx>
        <c:axId val="58392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0464"/>
        <c:crosses val="autoZero"/>
        <c:auto val="1"/>
        <c:lblAlgn val="ctr"/>
        <c:lblOffset val="100"/>
        <c:noMultiLvlLbl val="0"/>
      </c:catAx>
      <c:valAx>
        <c:axId val="583920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4.87</c:v>
                </c:pt>
                <c:pt idx="1">
                  <c:v>6.569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3923992"/>
        <c:axId val="583924384"/>
      </c:barChart>
      <c:catAx>
        <c:axId val="58392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4384"/>
        <c:crosses val="autoZero"/>
        <c:auto val="1"/>
        <c:lblAlgn val="ctr"/>
        <c:lblOffset val="100"/>
        <c:noMultiLvlLbl val="0"/>
      </c:catAx>
      <c:valAx>
        <c:axId val="583924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21.762768000000001</c:v>
                </c:pt>
                <c:pt idx="1">
                  <c:v>22.572243</c:v>
                </c:pt>
                <c:pt idx="2">
                  <c:v>14.592309999999999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1011.3815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1248"/>
        <c:axId val="583925168"/>
      </c:barChart>
      <c:catAx>
        <c:axId val="583921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5168"/>
        <c:crosses val="autoZero"/>
        <c:auto val="1"/>
        <c:lblAlgn val="ctr"/>
        <c:lblOffset val="100"/>
        <c:noMultiLvlLbl val="0"/>
      </c:catAx>
      <c:valAx>
        <c:axId val="583925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39.206474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4448"/>
        <c:axId val="546637000"/>
      </c:barChart>
      <c:catAx>
        <c:axId val="54664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7000"/>
        <c:crosses val="autoZero"/>
        <c:auto val="1"/>
        <c:lblAlgn val="ctr"/>
        <c:lblOffset val="100"/>
        <c:noMultiLvlLbl val="0"/>
      </c:catAx>
      <c:valAx>
        <c:axId val="546637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79.525999999999996</c:v>
                </c:pt>
                <c:pt idx="1">
                  <c:v>6.5670000000000002</c:v>
                </c:pt>
                <c:pt idx="2">
                  <c:v>13.907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46638960"/>
        <c:axId val="546637392"/>
      </c:barChart>
      <c:catAx>
        <c:axId val="54663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7392"/>
        <c:crosses val="autoZero"/>
        <c:auto val="1"/>
        <c:lblAlgn val="ctr"/>
        <c:lblOffset val="100"/>
        <c:noMultiLvlLbl val="0"/>
      </c:catAx>
      <c:valAx>
        <c:axId val="546637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5371.6260000000002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2096"/>
        <c:axId val="546638568"/>
      </c:barChart>
      <c:catAx>
        <c:axId val="54664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8568"/>
        <c:crosses val="autoZero"/>
        <c:auto val="1"/>
        <c:lblAlgn val="ctr"/>
        <c:lblOffset val="100"/>
        <c:noMultiLvlLbl val="0"/>
      </c:catAx>
      <c:valAx>
        <c:axId val="546638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728.83875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0920"/>
        <c:axId val="546643272"/>
      </c:barChart>
      <c:catAx>
        <c:axId val="54664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43272"/>
        <c:crosses val="autoZero"/>
        <c:auto val="1"/>
        <c:lblAlgn val="ctr"/>
        <c:lblOffset val="100"/>
        <c:noMultiLvlLbl val="0"/>
      </c:catAx>
      <c:valAx>
        <c:axId val="546643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861.16034000000002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37784"/>
        <c:axId val="546638176"/>
      </c:barChart>
      <c:catAx>
        <c:axId val="546637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8176"/>
        <c:crosses val="autoZero"/>
        <c:auto val="1"/>
        <c:lblAlgn val="ctr"/>
        <c:lblOffset val="100"/>
        <c:noMultiLvlLbl val="0"/>
      </c:catAx>
      <c:valAx>
        <c:axId val="54663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7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10.812181000000001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40848"/>
        <c:axId val="263589880"/>
      </c:barChart>
      <c:catAx>
        <c:axId val="544240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589880"/>
        <c:crosses val="autoZero"/>
        <c:auto val="1"/>
        <c:lblAlgn val="ctr"/>
        <c:lblOffset val="100"/>
        <c:noMultiLvlLbl val="0"/>
      </c:catAx>
      <c:valAx>
        <c:axId val="263589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4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5479.8090000000002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3664"/>
        <c:axId val="546640136"/>
      </c:barChart>
      <c:catAx>
        <c:axId val="54664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40136"/>
        <c:crosses val="autoZero"/>
        <c:auto val="1"/>
        <c:lblAlgn val="ctr"/>
        <c:lblOffset val="100"/>
        <c:noMultiLvlLbl val="0"/>
      </c:catAx>
      <c:valAx>
        <c:axId val="546640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29.177229000000001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39352"/>
        <c:axId val="554721920"/>
      </c:barChart>
      <c:catAx>
        <c:axId val="546639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721920"/>
        <c:crosses val="autoZero"/>
        <c:auto val="1"/>
        <c:lblAlgn val="ctr"/>
        <c:lblOffset val="100"/>
        <c:noMultiLvlLbl val="0"/>
      </c:catAx>
      <c:valAx>
        <c:axId val="554721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9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5.3922059999999998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721136"/>
        <c:axId val="554724664"/>
      </c:barChart>
      <c:catAx>
        <c:axId val="554721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724664"/>
        <c:crosses val="autoZero"/>
        <c:auto val="1"/>
        <c:lblAlgn val="ctr"/>
        <c:lblOffset val="100"/>
        <c:noMultiLvlLbl val="0"/>
      </c:catAx>
      <c:valAx>
        <c:axId val="554724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72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284.34145999999998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7200"/>
        <c:axId val="553330336"/>
      </c:barChart>
      <c:catAx>
        <c:axId val="553327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0336"/>
        <c:crosses val="autoZero"/>
        <c:auto val="1"/>
        <c:lblAlgn val="ctr"/>
        <c:lblOffset val="100"/>
        <c:noMultiLvlLbl val="0"/>
      </c:catAx>
      <c:valAx>
        <c:axId val="553330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7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3.0179963000000001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8376"/>
        <c:axId val="553330728"/>
      </c:barChart>
      <c:catAx>
        <c:axId val="55332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0728"/>
        <c:crosses val="autoZero"/>
        <c:auto val="1"/>
        <c:lblAlgn val="ctr"/>
        <c:lblOffset val="100"/>
        <c:noMultiLvlLbl val="0"/>
      </c:catAx>
      <c:valAx>
        <c:axId val="553330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42.985863000000002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9552"/>
        <c:axId val="553333080"/>
      </c:barChart>
      <c:catAx>
        <c:axId val="553329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3080"/>
        <c:crosses val="autoZero"/>
        <c:auto val="1"/>
        <c:lblAlgn val="ctr"/>
        <c:lblOffset val="100"/>
        <c:noMultiLvlLbl val="0"/>
      </c:catAx>
      <c:valAx>
        <c:axId val="553333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5.3922059999999998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31120"/>
        <c:axId val="553333472"/>
      </c:barChart>
      <c:catAx>
        <c:axId val="55333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3472"/>
        <c:crosses val="autoZero"/>
        <c:auto val="1"/>
        <c:lblAlgn val="ctr"/>
        <c:lblOffset val="100"/>
        <c:noMultiLvlLbl val="0"/>
      </c:catAx>
      <c:valAx>
        <c:axId val="553333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3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954.25507000000005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32688"/>
        <c:axId val="553326024"/>
      </c:barChart>
      <c:catAx>
        <c:axId val="55333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6024"/>
        <c:crosses val="autoZero"/>
        <c:auto val="1"/>
        <c:lblAlgn val="ctr"/>
        <c:lblOffset val="100"/>
        <c:noMultiLvlLbl val="0"/>
      </c:catAx>
      <c:valAx>
        <c:axId val="553326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3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19.460663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6808"/>
        <c:axId val="553327984"/>
      </c:barChart>
      <c:catAx>
        <c:axId val="553326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7984"/>
        <c:crosses val="autoZero"/>
        <c:auto val="1"/>
        <c:lblAlgn val="ctr"/>
        <c:lblOffset val="100"/>
        <c:noMultiLvlLbl val="0"/>
      </c:catAx>
      <c:valAx>
        <c:axId val="553327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6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K64" sqref="K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이호영, ID : H1310148)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11일 09:09:02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2600</v>
      </c>
      <c r="C6" s="59">
        <f>'DRIs DATA 입력'!C6</f>
        <v>5371.6260000000002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172.82083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51.579655000000002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79.525999999999996</v>
      </c>
      <c r="G8" s="59">
        <f>'DRIs DATA 입력'!G8</f>
        <v>6.5670000000000002</v>
      </c>
      <c r="H8" s="59">
        <f>'DRIs DATA 입력'!H8</f>
        <v>13.907</v>
      </c>
      <c r="I8" s="46"/>
      <c r="J8" s="59" t="s">
        <v>215</v>
      </c>
      <c r="K8" s="59">
        <f>'DRIs DATA 입력'!K8</f>
        <v>4.87</v>
      </c>
      <c r="L8" s="59">
        <f>'DRIs DATA 입력'!L8</f>
        <v>6.569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1011.3815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39.206474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10.812181000000001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284.34145999999998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728.83875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4.4733213999999997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3.0179963000000001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42.985863000000002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5.3922059999999998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954.25507000000005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19.460663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6.4250160000000003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20.485320999999999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861.16034000000002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2932.5945000000002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5479.8090000000002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9742.9230000000007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338.25475999999998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245.23212000000001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29.177229000000001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29.354192999999999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1773.3005000000001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9.6699519999999997E-2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7.1277065000000004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196.94848999999999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214.96869000000001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4" sqref="I5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288</v>
      </c>
      <c r="B1" s="61" t="s">
        <v>319</v>
      </c>
      <c r="G1" s="62" t="s">
        <v>299</v>
      </c>
      <c r="H1" s="61" t="s">
        <v>320</v>
      </c>
    </row>
    <row r="3" spans="1:27" x14ac:dyDescent="0.3">
      <c r="A3" s="68" t="s">
        <v>321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278</v>
      </c>
      <c r="B4" s="67"/>
      <c r="C4" s="67"/>
      <c r="E4" s="69" t="s">
        <v>322</v>
      </c>
      <c r="F4" s="70"/>
      <c r="G4" s="70"/>
      <c r="H4" s="71"/>
      <c r="J4" s="69" t="s">
        <v>300</v>
      </c>
      <c r="K4" s="70"/>
      <c r="L4" s="71"/>
      <c r="N4" s="67" t="s">
        <v>315</v>
      </c>
      <c r="O4" s="67"/>
      <c r="P4" s="67"/>
      <c r="Q4" s="67"/>
      <c r="R4" s="67"/>
      <c r="S4" s="67"/>
      <c r="U4" s="67" t="s">
        <v>280</v>
      </c>
      <c r="V4" s="67"/>
      <c r="W4" s="67"/>
      <c r="X4" s="67"/>
      <c r="Y4" s="67"/>
      <c r="Z4" s="67"/>
    </row>
    <row r="5" spans="1:27" x14ac:dyDescent="0.3">
      <c r="A5" s="65"/>
      <c r="B5" s="65" t="s">
        <v>323</v>
      </c>
      <c r="C5" s="65" t="s">
        <v>304</v>
      </c>
      <c r="E5" s="65"/>
      <c r="F5" s="65" t="s">
        <v>301</v>
      </c>
      <c r="G5" s="65" t="s">
        <v>282</v>
      </c>
      <c r="H5" s="65" t="s">
        <v>302</v>
      </c>
      <c r="J5" s="65"/>
      <c r="K5" s="65" t="s">
        <v>293</v>
      </c>
      <c r="L5" s="65" t="s">
        <v>283</v>
      </c>
      <c r="N5" s="65"/>
      <c r="O5" s="65" t="s">
        <v>303</v>
      </c>
      <c r="P5" s="65" t="s">
        <v>277</v>
      </c>
      <c r="Q5" s="65" t="s">
        <v>316</v>
      </c>
      <c r="R5" s="65" t="s">
        <v>289</v>
      </c>
      <c r="S5" s="65" t="s">
        <v>304</v>
      </c>
      <c r="U5" s="65"/>
      <c r="V5" s="65" t="s">
        <v>324</v>
      </c>
      <c r="W5" s="65" t="s">
        <v>277</v>
      </c>
      <c r="X5" s="65" t="s">
        <v>281</v>
      </c>
      <c r="Y5" s="65" t="s">
        <v>289</v>
      </c>
      <c r="Z5" s="65" t="s">
        <v>304</v>
      </c>
    </row>
    <row r="6" spans="1:27" x14ac:dyDescent="0.3">
      <c r="A6" s="65" t="s">
        <v>325</v>
      </c>
      <c r="B6" s="65">
        <v>2600</v>
      </c>
      <c r="C6" s="65">
        <v>5371.6260000000002</v>
      </c>
      <c r="E6" s="65" t="s">
        <v>310</v>
      </c>
      <c r="F6" s="65">
        <v>55</v>
      </c>
      <c r="G6" s="65">
        <v>15</v>
      </c>
      <c r="H6" s="65">
        <v>7</v>
      </c>
      <c r="J6" s="65" t="s">
        <v>326</v>
      </c>
      <c r="K6" s="65">
        <v>0.1</v>
      </c>
      <c r="L6" s="65">
        <v>4</v>
      </c>
      <c r="N6" s="65" t="s">
        <v>327</v>
      </c>
      <c r="O6" s="65">
        <v>50</v>
      </c>
      <c r="P6" s="65">
        <v>65</v>
      </c>
      <c r="Q6" s="65">
        <v>0</v>
      </c>
      <c r="R6" s="65">
        <v>0</v>
      </c>
      <c r="S6" s="65">
        <v>172.82083</v>
      </c>
      <c r="U6" s="65" t="s">
        <v>328</v>
      </c>
      <c r="V6" s="65">
        <v>0</v>
      </c>
      <c r="W6" s="65">
        <v>0</v>
      </c>
      <c r="X6" s="65">
        <v>25</v>
      </c>
      <c r="Y6" s="65">
        <v>0</v>
      </c>
      <c r="Z6" s="65">
        <v>51.579655000000002</v>
      </c>
    </row>
    <row r="7" spans="1:27" x14ac:dyDescent="0.3">
      <c r="E7" s="65" t="s">
        <v>284</v>
      </c>
      <c r="F7" s="65">
        <v>65</v>
      </c>
      <c r="G7" s="65">
        <v>30</v>
      </c>
      <c r="H7" s="65">
        <v>20</v>
      </c>
      <c r="J7" s="65" t="s">
        <v>329</v>
      </c>
      <c r="K7" s="65">
        <v>1</v>
      </c>
      <c r="L7" s="65">
        <v>10</v>
      </c>
    </row>
    <row r="8" spans="1:27" x14ac:dyDescent="0.3">
      <c r="E8" s="65" t="s">
        <v>290</v>
      </c>
      <c r="F8" s="65">
        <v>79.525999999999996</v>
      </c>
      <c r="G8" s="65">
        <v>6.5670000000000002</v>
      </c>
      <c r="H8" s="65">
        <v>13.907</v>
      </c>
      <c r="J8" s="65" t="s">
        <v>290</v>
      </c>
      <c r="K8" s="65">
        <v>4.87</v>
      </c>
      <c r="L8" s="65">
        <v>6.569</v>
      </c>
    </row>
    <row r="13" spans="1:27" x14ac:dyDescent="0.3">
      <c r="A13" s="66" t="s">
        <v>330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285</v>
      </c>
      <c r="B14" s="67"/>
      <c r="C14" s="67"/>
      <c r="D14" s="67"/>
      <c r="E14" s="67"/>
      <c r="F14" s="67"/>
      <c r="H14" s="67" t="s">
        <v>286</v>
      </c>
      <c r="I14" s="67"/>
      <c r="J14" s="67"/>
      <c r="K14" s="67"/>
      <c r="L14" s="67"/>
      <c r="M14" s="67"/>
      <c r="O14" s="67" t="s">
        <v>331</v>
      </c>
      <c r="P14" s="67"/>
      <c r="Q14" s="67"/>
      <c r="R14" s="67"/>
      <c r="S14" s="67"/>
      <c r="T14" s="67"/>
      <c r="V14" s="67" t="s">
        <v>332</v>
      </c>
      <c r="W14" s="67"/>
      <c r="X14" s="67"/>
      <c r="Y14" s="67"/>
      <c r="Z14" s="67"/>
      <c r="AA14" s="67"/>
    </row>
    <row r="15" spans="1:27" x14ac:dyDescent="0.3">
      <c r="A15" s="65"/>
      <c r="B15" s="65" t="s">
        <v>303</v>
      </c>
      <c r="C15" s="65" t="s">
        <v>277</v>
      </c>
      <c r="D15" s="65" t="s">
        <v>316</v>
      </c>
      <c r="E15" s="65" t="s">
        <v>317</v>
      </c>
      <c r="F15" s="65" t="s">
        <v>333</v>
      </c>
      <c r="H15" s="65"/>
      <c r="I15" s="65" t="s">
        <v>303</v>
      </c>
      <c r="J15" s="65" t="s">
        <v>318</v>
      </c>
      <c r="K15" s="65" t="s">
        <v>281</v>
      </c>
      <c r="L15" s="65" t="s">
        <v>317</v>
      </c>
      <c r="M15" s="65" t="s">
        <v>333</v>
      </c>
      <c r="O15" s="65"/>
      <c r="P15" s="65" t="s">
        <v>303</v>
      </c>
      <c r="Q15" s="65" t="s">
        <v>318</v>
      </c>
      <c r="R15" s="65" t="s">
        <v>281</v>
      </c>
      <c r="S15" s="65" t="s">
        <v>289</v>
      </c>
      <c r="T15" s="65" t="s">
        <v>304</v>
      </c>
      <c r="V15" s="65"/>
      <c r="W15" s="65" t="s">
        <v>324</v>
      </c>
      <c r="X15" s="65" t="s">
        <v>318</v>
      </c>
      <c r="Y15" s="65" t="s">
        <v>281</v>
      </c>
      <c r="Z15" s="65" t="s">
        <v>317</v>
      </c>
      <c r="AA15" s="65" t="s">
        <v>304</v>
      </c>
    </row>
    <row r="16" spans="1:27" x14ac:dyDescent="0.3">
      <c r="A16" s="65" t="s">
        <v>291</v>
      </c>
      <c r="B16" s="65">
        <v>570</v>
      </c>
      <c r="C16" s="65">
        <v>800</v>
      </c>
      <c r="D16" s="65">
        <v>0</v>
      </c>
      <c r="E16" s="65">
        <v>3000</v>
      </c>
      <c r="F16" s="65">
        <v>1011.3815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39.206474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10.812181000000001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284.34145999999998</v>
      </c>
    </row>
    <row r="23" spans="1:62" x14ac:dyDescent="0.3">
      <c r="A23" s="66" t="s">
        <v>292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294</v>
      </c>
      <c r="B24" s="67"/>
      <c r="C24" s="67"/>
      <c r="D24" s="67"/>
      <c r="E24" s="67"/>
      <c r="F24" s="67"/>
      <c r="H24" s="67" t="s">
        <v>334</v>
      </c>
      <c r="I24" s="67"/>
      <c r="J24" s="67"/>
      <c r="K24" s="67"/>
      <c r="L24" s="67"/>
      <c r="M24" s="67"/>
      <c r="O24" s="67" t="s">
        <v>305</v>
      </c>
      <c r="P24" s="67"/>
      <c r="Q24" s="67"/>
      <c r="R24" s="67"/>
      <c r="S24" s="67"/>
      <c r="T24" s="67"/>
      <c r="V24" s="67" t="s">
        <v>335</v>
      </c>
      <c r="W24" s="67"/>
      <c r="X24" s="67"/>
      <c r="Y24" s="67"/>
      <c r="Z24" s="67"/>
      <c r="AA24" s="67"/>
      <c r="AC24" s="67" t="s">
        <v>336</v>
      </c>
      <c r="AD24" s="67"/>
      <c r="AE24" s="67"/>
      <c r="AF24" s="67"/>
      <c r="AG24" s="67"/>
      <c r="AH24" s="67"/>
      <c r="AJ24" s="67" t="s">
        <v>337</v>
      </c>
      <c r="AK24" s="67"/>
      <c r="AL24" s="67"/>
      <c r="AM24" s="67"/>
      <c r="AN24" s="67"/>
      <c r="AO24" s="67"/>
      <c r="AQ24" s="67" t="s">
        <v>338</v>
      </c>
      <c r="AR24" s="67"/>
      <c r="AS24" s="67"/>
      <c r="AT24" s="67"/>
      <c r="AU24" s="67"/>
      <c r="AV24" s="67"/>
      <c r="AX24" s="67" t="s">
        <v>311</v>
      </c>
      <c r="AY24" s="67"/>
      <c r="AZ24" s="67"/>
      <c r="BA24" s="67"/>
      <c r="BB24" s="67"/>
      <c r="BC24" s="67"/>
      <c r="BE24" s="67" t="s">
        <v>306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324</v>
      </c>
      <c r="C25" s="65" t="s">
        <v>318</v>
      </c>
      <c r="D25" s="65" t="s">
        <v>281</v>
      </c>
      <c r="E25" s="65" t="s">
        <v>289</v>
      </c>
      <c r="F25" s="65" t="s">
        <v>304</v>
      </c>
      <c r="H25" s="65"/>
      <c r="I25" s="65" t="s">
        <v>303</v>
      </c>
      <c r="J25" s="65" t="s">
        <v>277</v>
      </c>
      <c r="K25" s="65" t="s">
        <v>281</v>
      </c>
      <c r="L25" s="65" t="s">
        <v>289</v>
      </c>
      <c r="M25" s="65" t="s">
        <v>304</v>
      </c>
      <c r="O25" s="65"/>
      <c r="P25" s="65" t="s">
        <v>324</v>
      </c>
      <c r="Q25" s="65" t="s">
        <v>318</v>
      </c>
      <c r="R25" s="65" t="s">
        <v>281</v>
      </c>
      <c r="S25" s="65" t="s">
        <v>289</v>
      </c>
      <c r="T25" s="65" t="s">
        <v>333</v>
      </c>
      <c r="V25" s="65"/>
      <c r="W25" s="65" t="s">
        <v>324</v>
      </c>
      <c r="X25" s="65" t="s">
        <v>318</v>
      </c>
      <c r="Y25" s="65" t="s">
        <v>316</v>
      </c>
      <c r="Z25" s="65" t="s">
        <v>289</v>
      </c>
      <c r="AA25" s="65" t="s">
        <v>304</v>
      </c>
      <c r="AC25" s="65"/>
      <c r="AD25" s="65" t="s">
        <v>303</v>
      </c>
      <c r="AE25" s="65" t="s">
        <v>277</v>
      </c>
      <c r="AF25" s="65" t="s">
        <v>316</v>
      </c>
      <c r="AG25" s="65" t="s">
        <v>289</v>
      </c>
      <c r="AH25" s="65" t="s">
        <v>333</v>
      </c>
      <c r="AJ25" s="65"/>
      <c r="AK25" s="65" t="s">
        <v>303</v>
      </c>
      <c r="AL25" s="65" t="s">
        <v>277</v>
      </c>
      <c r="AM25" s="65" t="s">
        <v>281</v>
      </c>
      <c r="AN25" s="65" t="s">
        <v>317</v>
      </c>
      <c r="AO25" s="65" t="s">
        <v>304</v>
      </c>
      <c r="AQ25" s="65"/>
      <c r="AR25" s="65" t="s">
        <v>303</v>
      </c>
      <c r="AS25" s="65" t="s">
        <v>277</v>
      </c>
      <c r="AT25" s="65" t="s">
        <v>281</v>
      </c>
      <c r="AU25" s="65" t="s">
        <v>317</v>
      </c>
      <c r="AV25" s="65" t="s">
        <v>304</v>
      </c>
      <c r="AX25" s="65"/>
      <c r="AY25" s="65" t="s">
        <v>324</v>
      </c>
      <c r="AZ25" s="65" t="s">
        <v>277</v>
      </c>
      <c r="BA25" s="65" t="s">
        <v>281</v>
      </c>
      <c r="BB25" s="65" t="s">
        <v>289</v>
      </c>
      <c r="BC25" s="65" t="s">
        <v>304</v>
      </c>
      <c r="BE25" s="65"/>
      <c r="BF25" s="65" t="s">
        <v>324</v>
      </c>
      <c r="BG25" s="65" t="s">
        <v>318</v>
      </c>
      <c r="BH25" s="65" t="s">
        <v>281</v>
      </c>
      <c r="BI25" s="65" t="s">
        <v>317</v>
      </c>
      <c r="BJ25" s="65" t="s">
        <v>304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728.83875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4.4733213999999997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3.0179963000000001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42.985863000000002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5.3922059999999998</v>
      </c>
      <c r="AJ26" s="65" t="s">
        <v>295</v>
      </c>
      <c r="AK26" s="65">
        <v>320</v>
      </c>
      <c r="AL26" s="65">
        <v>400</v>
      </c>
      <c r="AM26" s="65">
        <v>0</v>
      </c>
      <c r="AN26" s="65">
        <v>1000</v>
      </c>
      <c r="AO26" s="65">
        <v>954.25507000000005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19.460663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6.4250160000000003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20.485320999999999</v>
      </c>
    </row>
    <row r="33" spans="1:68" x14ac:dyDescent="0.3">
      <c r="A33" s="66" t="s">
        <v>339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307</v>
      </c>
      <c r="I34" s="67"/>
      <c r="J34" s="67"/>
      <c r="K34" s="67"/>
      <c r="L34" s="67"/>
      <c r="M34" s="67"/>
      <c r="O34" s="67" t="s">
        <v>308</v>
      </c>
      <c r="P34" s="67"/>
      <c r="Q34" s="67"/>
      <c r="R34" s="67"/>
      <c r="S34" s="67"/>
      <c r="T34" s="67"/>
      <c r="V34" s="67" t="s">
        <v>340</v>
      </c>
      <c r="W34" s="67"/>
      <c r="X34" s="67"/>
      <c r="Y34" s="67"/>
      <c r="Z34" s="67"/>
      <c r="AA34" s="67"/>
      <c r="AC34" s="67" t="s">
        <v>296</v>
      </c>
      <c r="AD34" s="67"/>
      <c r="AE34" s="67"/>
      <c r="AF34" s="67"/>
      <c r="AG34" s="67"/>
      <c r="AH34" s="67"/>
      <c r="AJ34" s="67" t="s">
        <v>312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303</v>
      </c>
      <c r="C35" s="65" t="s">
        <v>318</v>
      </c>
      <c r="D35" s="65" t="s">
        <v>316</v>
      </c>
      <c r="E35" s="65" t="s">
        <v>317</v>
      </c>
      <c r="F35" s="65" t="s">
        <v>333</v>
      </c>
      <c r="H35" s="65"/>
      <c r="I35" s="65" t="s">
        <v>303</v>
      </c>
      <c r="J35" s="65" t="s">
        <v>318</v>
      </c>
      <c r="K35" s="65" t="s">
        <v>281</v>
      </c>
      <c r="L35" s="65" t="s">
        <v>289</v>
      </c>
      <c r="M35" s="65" t="s">
        <v>333</v>
      </c>
      <c r="O35" s="65"/>
      <c r="P35" s="65" t="s">
        <v>303</v>
      </c>
      <c r="Q35" s="65" t="s">
        <v>277</v>
      </c>
      <c r="R35" s="65" t="s">
        <v>281</v>
      </c>
      <c r="S35" s="65" t="s">
        <v>317</v>
      </c>
      <c r="T35" s="65" t="s">
        <v>304</v>
      </c>
      <c r="V35" s="65"/>
      <c r="W35" s="65" t="s">
        <v>303</v>
      </c>
      <c r="X35" s="65" t="s">
        <v>318</v>
      </c>
      <c r="Y35" s="65" t="s">
        <v>316</v>
      </c>
      <c r="Z35" s="65" t="s">
        <v>289</v>
      </c>
      <c r="AA35" s="65" t="s">
        <v>304</v>
      </c>
      <c r="AC35" s="65"/>
      <c r="AD35" s="65" t="s">
        <v>324</v>
      </c>
      <c r="AE35" s="65" t="s">
        <v>277</v>
      </c>
      <c r="AF35" s="65" t="s">
        <v>281</v>
      </c>
      <c r="AG35" s="65" t="s">
        <v>317</v>
      </c>
      <c r="AH35" s="65" t="s">
        <v>304</v>
      </c>
      <c r="AJ35" s="65"/>
      <c r="AK35" s="65" t="s">
        <v>324</v>
      </c>
      <c r="AL35" s="65" t="s">
        <v>318</v>
      </c>
      <c r="AM35" s="65" t="s">
        <v>316</v>
      </c>
      <c r="AN35" s="65" t="s">
        <v>317</v>
      </c>
      <c r="AO35" s="65" t="s">
        <v>304</v>
      </c>
    </row>
    <row r="36" spans="1:68" x14ac:dyDescent="0.3">
      <c r="A36" s="65" t="s">
        <v>17</v>
      </c>
      <c r="B36" s="65">
        <v>650</v>
      </c>
      <c r="C36" s="65">
        <v>800</v>
      </c>
      <c r="D36" s="65">
        <v>0</v>
      </c>
      <c r="E36" s="65">
        <v>2500</v>
      </c>
      <c r="F36" s="65">
        <v>861.16034000000002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2932.5945000000002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5479.8090000000002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9742.9230000000007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338.25475999999998</v>
      </c>
      <c r="AJ36" s="65" t="s">
        <v>22</v>
      </c>
      <c r="AK36" s="65">
        <v>295</v>
      </c>
      <c r="AL36" s="65">
        <v>350</v>
      </c>
      <c r="AM36" s="65">
        <v>0</v>
      </c>
      <c r="AN36" s="65">
        <v>350</v>
      </c>
      <c r="AO36" s="65">
        <v>245.23212000000001</v>
      </c>
    </row>
    <row r="43" spans="1:68" x14ac:dyDescent="0.3">
      <c r="A43" s="66" t="s">
        <v>313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297</v>
      </c>
      <c r="B44" s="67"/>
      <c r="C44" s="67"/>
      <c r="D44" s="67"/>
      <c r="E44" s="67"/>
      <c r="F44" s="67"/>
      <c r="H44" s="67" t="s">
        <v>276</v>
      </c>
      <c r="I44" s="67"/>
      <c r="J44" s="67"/>
      <c r="K44" s="67"/>
      <c r="L44" s="67"/>
      <c r="M44" s="67"/>
      <c r="O44" s="67" t="s">
        <v>341</v>
      </c>
      <c r="P44" s="67"/>
      <c r="Q44" s="67"/>
      <c r="R44" s="67"/>
      <c r="S44" s="67"/>
      <c r="T44" s="67"/>
      <c r="V44" s="67" t="s">
        <v>342</v>
      </c>
      <c r="W44" s="67"/>
      <c r="X44" s="67"/>
      <c r="Y44" s="67"/>
      <c r="Z44" s="67"/>
      <c r="AA44" s="67"/>
      <c r="AC44" s="67" t="s">
        <v>343</v>
      </c>
      <c r="AD44" s="67"/>
      <c r="AE44" s="67"/>
      <c r="AF44" s="67"/>
      <c r="AG44" s="67"/>
      <c r="AH44" s="67"/>
      <c r="AJ44" s="67" t="s">
        <v>344</v>
      </c>
      <c r="AK44" s="67"/>
      <c r="AL44" s="67"/>
      <c r="AM44" s="67"/>
      <c r="AN44" s="67"/>
      <c r="AO44" s="67"/>
      <c r="AQ44" s="67" t="s">
        <v>287</v>
      </c>
      <c r="AR44" s="67"/>
      <c r="AS44" s="67"/>
      <c r="AT44" s="67"/>
      <c r="AU44" s="67"/>
      <c r="AV44" s="67"/>
      <c r="AX44" s="67" t="s">
        <v>279</v>
      </c>
      <c r="AY44" s="67"/>
      <c r="AZ44" s="67"/>
      <c r="BA44" s="67"/>
      <c r="BB44" s="67"/>
      <c r="BC44" s="67"/>
      <c r="BE44" s="67" t="s">
        <v>345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324</v>
      </c>
      <c r="C45" s="65" t="s">
        <v>277</v>
      </c>
      <c r="D45" s="65" t="s">
        <v>316</v>
      </c>
      <c r="E45" s="65" t="s">
        <v>289</v>
      </c>
      <c r="F45" s="65" t="s">
        <v>333</v>
      </c>
      <c r="H45" s="65"/>
      <c r="I45" s="65" t="s">
        <v>303</v>
      </c>
      <c r="J45" s="65" t="s">
        <v>318</v>
      </c>
      <c r="K45" s="65" t="s">
        <v>281</v>
      </c>
      <c r="L45" s="65" t="s">
        <v>289</v>
      </c>
      <c r="M45" s="65" t="s">
        <v>333</v>
      </c>
      <c r="O45" s="65"/>
      <c r="P45" s="65" t="s">
        <v>303</v>
      </c>
      <c r="Q45" s="65" t="s">
        <v>318</v>
      </c>
      <c r="R45" s="65" t="s">
        <v>281</v>
      </c>
      <c r="S45" s="65" t="s">
        <v>289</v>
      </c>
      <c r="T45" s="65" t="s">
        <v>304</v>
      </c>
      <c r="V45" s="65"/>
      <c r="W45" s="65" t="s">
        <v>324</v>
      </c>
      <c r="X45" s="65" t="s">
        <v>277</v>
      </c>
      <c r="Y45" s="65" t="s">
        <v>316</v>
      </c>
      <c r="Z45" s="65" t="s">
        <v>317</v>
      </c>
      <c r="AA45" s="65" t="s">
        <v>333</v>
      </c>
      <c r="AC45" s="65"/>
      <c r="AD45" s="65" t="s">
        <v>324</v>
      </c>
      <c r="AE45" s="65" t="s">
        <v>318</v>
      </c>
      <c r="AF45" s="65" t="s">
        <v>281</v>
      </c>
      <c r="AG45" s="65" t="s">
        <v>289</v>
      </c>
      <c r="AH45" s="65" t="s">
        <v>333</v>
      </c>
      <c r="AJ45" s="65"/>
      <c r="AK45" s="65" t="s">
        <v>303</v>
      </c>
      <c r="AL45" s="65" t="s">
        <v>277</v>
      </c>
      <c r="AM45" s="65" t="s">
        <v>316</v>
      </c>
      <c r="AN45" s="65" t="s">
        <v>317</v>
      </c>
      <c r="AO45" s="65" t="s">
        <v>304</v>
      </c>
      <c r="AQ45" s="65"/>
      <c r="AR45" s="65" t="s">
        <v>324</v>
      </c>
      <c r="AS45" s="65" t="s">
        <v>277</v>
      </c>
      <c r="AT45" s="65" t="s">
        <v>316</v>
      </c>
      <c r="AU45" s="65" t="s">
        <v>317</v>
      </c>
      <c r="AV45" s="65" t="s">
        <v>333</v>
      </c>
      <c r="AX45" s="65"/>
      <c r="AY45" s="65" t="s">
        <v>324</v>
      </c>
      <c r="AZ45" s="65" t="s">
        <v>277</v>
      </c>
      <c r="BA45" s="65" t="s">
        <v>316</v>
      </c>
      <c r="BB45" s="65" t="s">
        <v>289</v>
      </c>
      <c r="BC45" s="65" t="s">
        <v>304</v>
      </c>
      <c r="BE45" s="65"/>
      <c r="BF45" s="65" t="s">
        <v>324</v>
      </c>
      <c r="BG45" s="65" t="s">
        <v>277</v>
      </c>
      <c r="BH45" s="65" t="s">
        <v>316</v>
      </c>
      <c r="BI45" s="65" t="s">
        <v>289</v>
      </c>
      <c r="BJ45" s="65" t="s">
        <v>304</v>
      </c>
    </row>
    <row r="46" spans="1:68" x14ac:dyDescent="0.3">
      <c r="A46" s="65" t="s">
        <v>23</v>
      </c>
      <c r="B46" s="65">
        <v>8</v>
      </c>
      <c r="C46" s="65">
        <v>10</v>
      </c>
      <c r="D46" s="65">
        <v>0</v>
      </c>
      <c r="E46" s="65">
        <v>45</v>
      </c>
      <c r="F46" s="65">
        <v>29.177229000000001</v>
      </c>
      <c r="H46" s="65" t="s">
        <v>24</v>
      </c>
      <c r="I46" s="65">
        <v>8</v>
      </c>
      <c r="J46" s="65">
        <v>10</v>
      </c>
      <c r="K46" s="65">
        <v>0</v>
      </c>
      <c r="L46" s="65">
        <v>35</v>
      </c>
      <c r="M46" s="65">
        <v>29.354192999999999</v>
      </c>
      <c r="O46" s="65" t="s">
        <v>314</v>
      </c>
      <c r="P46" s="65">
        <v>600</v>
      </c>
      <c r="Q46" s="65">
        <v>800</v>
      </c>
      <c r="R46" s="65">
        <v>0</v>
      </c>
      <c r="S46" s="65">
        <v>10000</v>
      </c>
      <c r="T46" s="65">
        <v>1773.3005000000001</v>
      </c>
      <c r="V46" s="65" t="s">
        <v>29</v>
      </c>
      <c r="W46" s="65">
        <v>0</v>
      </c>
      <c r="X46" s="65">
        <v>0</v>
      </c>
      <c r="Y46" s="65">
        <v>3.5</v>
      </c>
      <c r="Z46" s="65">
        <v>10</v>
      </c>
      <c r="AA46" s="65">
        <v>9.6699519999999997E-2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7.1277065000000004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196.94848999999999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214.96869000000001</v>
      </c>
      <c r="AX46" s="65" t="s">
        <v>346</v>
      </c>
      <c r="AY46" s="65"/>
      <c r="AZ46" s="65"/>
      <c r="BA46" s="65"/>
      <c r="BB46" s="65"/>
      <c r="BC46" s="65"/>
      <c r="BE46" s="65" t="s">
        <v>309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9" sqref="F29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347</v>
      </c>
      <c r="B2" s="61" t="s">
        <v>348</v>
      </c>
      <c r="C2" s="61" t="s">
        <v>298</v>
      </c>
      <c r="D2" s="61">
        <v>29</v>
      </c>
      <c r="E2" s="61">
        <v>5371.6260000000002</v>
      </c>
      <c r="F2" s="61">
        <v>988.26859999999999</v>
      </c>
      <c r="G2" s="61">
        <v>81.609054999999998</v>
      </c>
      <c r="H2" s="61">
        <v>28.202652</v>
      </c>
      <c r="I2" s="61">
        <v>53.406399999999998</v>
      </c>
      <c r="J2" s="61">
        <v>172.82083</v>
      </c>
      <c r="K2" s="61">
        <v>69.363669999999999</v>
      </c>
      <c r="L2" s="61">
        <v>103.45715</v>
      </c>
      <c r="M2" s="61">
        <v>51.579655000000002</v>
      </c>
      <c r="N2" s="61">
        <v>7.8160080000000001</v>
      </c>
      <c r="O2" s="61">
        <v>32.802387000000003</v>
      </c>
      <c r="P2" s="61">
        <v>4374.82</v>
      </c>
      <c r="Q2" s="61">
        <v>38.816040000000001</v>
      </c>
      <c r="R2" s="61">
        <v>1011.3815</v>
      </c>
      <c r="S2" s="61">
        <v>205.51769999999999</v>
      </c>
      <c r="T2" s="61">
        <v>9670.3510000000006</v>
      </c>
      <c r="U2" s="61">
        <v>10.812181000000001</v>
      </c>
      <c r="V2" s="61">
        <v>39.206474</v>
      </c>
      <c r="W2" s="61">
        <v>284.34145999999998</v>
      </c>
      <c r="X2" s="61">
        <v>728.83875</v>
      </c>
      <c r="Y2" s="61">
        <v>4.4733213999999997</v>
      </c>
      <c r="Z2" s="61">
        <v>3.0179963000000001</v>
      </c>
      <c r="AA2" s="61">
        <v>42.985863000000002</v>
      </c>
      <c r="AB2" s="61">
        <v>5.3922059999999998</v>
      </c>
      <c r="AC2" s="61">
        <v>954.25507000000005</v>
      </c>
      <c r="AD2" s="61">
        <v>19.460663</v>
      </c>
      <c r="AE2" s="61">
        <v>6.4250160000000003</v>
      </c>
      <c r="AF2" s="61">
        <v>20.485320999999999</v>
      </c>
      <c r="AG2" s="61">
        <v>861.16034000000002</v>
      </c>
      <c r="AH2" s="61">
        <v>406.52393000000001</v>
      </c>
      <c r="AI2" s="61">
        <v>454.63643999999999</v>
      </c>
      <c r="AJ2" s="61">
        <v>2932.5945000000002</v>
      </c>
      <c r="AK2" s="61">
        <v>5479.8090000000002</v>
      </c>
      <c r="AL2" s="61">
        <v>338.25475999999998</v>
      </c>
      <c r="AM2" s="61">
        <v>9742.9230000000007</v>
      </c>
      <c r="AN2" s="61">
        <v>245.23212000000001</v>
      </c>
      <c r="AO2" s="61">
        <v>29.177229000000001</v>
      </c>
      <c r="AP2" s="61">
        <v>20.607664</v>
      </c>
      <c r="AQ2" s="61">
        <v>8.5695650000000008</v>
      </c>
      <c r="AR2" s="61">
        <v>29.354192999999999</v>
      </c>
      <c r="AS2" s="61">
        <v>1773.3005000000001</v>
      </c>
      <c r="AT2" s="61">
        <v>9.6699519999999997E-2</v>
      </c>
      <c r="AU2" s="61">
        <v>7.1277065000000004</v>
      </c>
      <c r="AV2" s="61">
        <v>196.94848999999999</v>
      </c>
      <c r="AW2" s="61">
        <v>214.96869000000001</v>
      </c>
      <c r="AX2" s="61">
        <v>0.20596223999999999</v>
      </c>
      <c r="AY2" s="61">
        <v>2.8075019999999999</v>
      </c>
      <c r="AZ2" s="61">
        <v>550.01949999999999</v>
      </c>
      <c r="BA2" s="61">
        <v>59.032271999999999</v>
      </c>
      <c r="BB2" s="61">
        <v>21.762768000000001</v>
      </c>
      <c r="BC2" s="61">
        <v>22.572243</v>
      </c>
      <c r="BD2" s="61">
        <v>14.592309999999999</v>
      </c>
      <c r="BE2" s="61">
        <v>0.53138626</v>
      </c>
      <c r="BF2" s="61">
        <v>1.9352913</v>
      </c>
      <c r="BG2" s="61">
        <v>1.3877448000000001E-2</v>
      </c>
      <c r="BH2" s="61">
        <v>6.8190180000000003E-2</v>
      </c>
      <c r="BI2" s="61">
        <v>5.1498505999999999E-2</v>
      </c>
      <c r="BJ2" s="61">
        <v>0.16826859</v>
      </c>
      <c r="BK2" s="61">
        <v>1.067496E-3</v>
      </c>
      <c r="BL2" s="61">
        <v>0.3755348</v>
      </c>
      <c r="BM2" s="61">
        <v>4.674493</v>
      </c>
      <c r="BN2" s="61">
        <v>0.91545449999999995</v>
      </c>
      <c r="BO2" s="61">
        <v>55.883884000000002</v>
      </c>
      <c r="BP2" s="61">
        <v>7.918844</v>
      </c>
      <c r="BQ2" s="61">
        <v>14.160608</v>
      </c>
      <c r="BR2" s="61">
        <v>49.624237000000001</v>
      </c>
      <c r="BS2" s="61">
        <v>36.924872999999998</v>
      </c>
      <c r="BT2" s="61">
        <v>4.5446423999999999</v>
      </c>
      <c r="BU2" s="61">
        <v>0.10552946000000001</v>
      </c>
      <c r="BV2" s="61">
        <v>0.15797098000000001</v>
      </c>
      <c r="BW2" s="61">
        <v>0.45347589999999999</v>
      </c>
      <c r="BX2" s="61">
        <v>2.8862839</v>
      </c>
      <c r="BY2" s="61">
        <v>0.25968187999999998</v>
      </c>
      <c r="BZ2" s="61">
        <v>2.4017740000000002E-3</v>
      </c>
      <c r="CA2" s="61">
        <v>1.204942</v>
      </c>
      <c r="CB2" s="61">
        <v>7.1048915000000004E-2</v>
      </c>
      <c r="CC2" s="61">
        <v>0.78809569999999995</v>
      </c>
      <c r="CD2" s="61">
        <v>10.915054</v>
      </c>
      <c r="CE2" s="61">
        <v>0.113012716</v>
      </c>
      <c r="CF2" s="61">
        <v>0.79999779999999998</v>
      </c>
      <c r="CG2" s="61">
        <v>2.4899998E-6</v>
      </c>
      <c r="CH2" s="61">
        <v>0.15663648999999999</v>
      </c>
      <c r="CI2" s="61">
        <v>3.0700982000000002E-2</v>
      </c>
      <c r="CJ2" s="61">
        <v>24.138045999999999</v>
      </c>
      <c r="CK2" s="61">
        <v>1.0382031E-2</v>
      </c>
      <c r="CL2" s="61">
        <v>0.84026749999999995</v>
      </c>
      <c r="CM2" s="61">
        <v>5.084015</v>
      </c>
      <c r="CN2" s="61">
        <v>5190.2650000000003</v>
      </c>
      <c r="CO2" s="61">
        <v>8747.0869999999995</v>
      </c>
      <c r="CP2" s="61">
        <v>4985.5200000000004</v>
      </c>
      <c r="CQ2" s="61">
        <v>2108.5989</v>
      </c>
      <c r="CR2" s="61">
        <v>976.97362999999996</v>
      </c>
      <c r="CS2" s="61">
        <v>1276.19</v>
      </c>
      <c r="CT2" s="61">
        <v>4821.0839999999998</v>
      </c>
      <c r="CU2" s="61">
        <v>2774.8472000000002</v>
      </c>
      <c r="CV2" s="61">
        <v>3904.4385000000002</v>
      </c>
      <c r="CW2" s="61">
        <v>3184.4897000000001</v>
      </c>
      <c r="CX2" s="61">
        <v>948.95214999999996</v>
      </c>
      <c r="CY2" s="61">
        <v>6833.9430000000002</v>
      </c>
      <c r="CZ2" s="61">
        <v>2851.5736999999999</v>
      </c>
      <c r="DA2" s="61">
        <v>7179.4229999999998</v>
      </c>
      <c r="DB2" s="61">
        <v>7400.2885999999999</v>
      </c>
      <c r="DC2" s="61">
        <v>9477.2579999999998</v>
      </c>
      <c r="DD2" s="61">
        <v>14707.130999999999</v>
      </c>
      <c r="DE2" s="61">
        <v>3224.8503000000001</v>
      </c>
      <c r="DF2" s="61">
        <v>8378.4220000000005</v>
      </c>
      <c r="DG2" s="61">
        <v>3430.4994999999999</v>
      </c>
      <c r="DH2" s="61">
        <v>381.13850000000002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59.032271999999999</v>
      </c>
      <c r="B6">
        <f>BB2</f>
        <v>21.762768000000001</v>
      </c>
      <c r="C6">
        <f>BC2</f>
        <v>22.572243</v>
      </c>
      <c r="D6">
        <f>BD2</f>
        <v>14.592309999999999</v>
      </c>
    </row>
    <row r="7" spans="1:113" x14ac:dyDescent="0.3">
      <c r="B7">
        <f>ROUND(B6/MAX($B$6,$C$6,$D$6),1)</f>
        <v>1</v>
      </c>
      <c r="C7">
        <f>ROUND(C6/MAX($B$6,$C$6,$D$6),1)</f>
        <v>1</v>
      </c>
      <c r="D7">
        <f>ROUND(D6/MAX($B$6,$C$6,$D$6),1)</f>
        <v>0.6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33433</v>
      </c>
      <c r="C2" s="56">
        <f ca="1">YEAR(TODAY())-YEAR(B2)+IF(TODAY()&gt;=DATE(YEAR(TODAY()),MONTH(B2),DAY(B2)),0,-1)</f>
        <v>30</v>
      </c>
      <c r="E2" s="52">
        <v>169</v>
      </c>
      <c r="F2" s="53" t="s">
        <v>275</v>
      </c>
      <c r="G2" s="52">
        <v>86</v>
      </c>
      <c r="H2" s="51" t="s">
        <v>40</v>
      </c>
      <c r="I2" s="72">
        <f>ROUND(G3/E3^2,1)</f>
        <v>30.1</v>
      </c>
    </row>
    <row r="3" spans="1:9" x14ac:dyDescent="0.3">
      <c r="E3" s="51">
        <f>E2/100</f>
        <v>1.69</v>
      </c>
      <c r="F3" s="51" t="s">
        <v>39</v>
      </c>
      <c r="G3" s="51">
        <f>G2</f>
        <v>86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44382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이호영, ID : H1310148)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11일 09:09:02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F10" sqref="F10:I1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44382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30</v>
      </c>
      <c r="G12" s="94"/>
      <c r="H12" s="94"/>
      <c r="I12" s="94"/>
      <c r="K12" s="123">
        <f>'개인정보 및 신체계측 입력'!E2</f>
        <v>169</v>
      </c>
      <c r="L12" s="124"/>
      <c r="M12" s="117">
        <f>'개인정보 및 신체계측 입력'!G2</f>
        <v>86</v>
      </c>
      <c r="N12" s="118"/>
      <c r="O12" s="113" t="s">
        <v>270</v>
      </c>
      <c r="P12" s="107"/>
      <c r="Q12" s="90">
        <f>'개인정보 및 신체계측 입력'!I2</f>
        <v>30.1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이호영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79.525999999999996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6.5670000000000002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13.907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0.6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6.6</v>
      </c>
      <c r="L72" s="36" t="s">
        <v>52</v>
      </c>
      <c r="M72" s="36">
        <f>ROUND('DRIs DATA'!K8,1)</f>
        <v>4.9000000000000004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134.85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326.72000000000003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728.84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359.48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107.65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365.32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291.77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2600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2021-11-11T00:51:42Z</dcterms:modified>
</cp:coreProperties>
</file>