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<sst xmlns="http://schemas.openxmlformats.org/spreadsheetml/2006/main" count="692" uniqueCount="347">
  <si>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</si>
  <si>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</si>
  <si>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</si>
  <si>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</si>
  <si>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</si>
  <si>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</si>
  <si>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</si>
  <si>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</si>
  <si>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</si>
  <si>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</si>
  <si>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</si>
  <si>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</si>
  <si>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</si>
  <si>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</si>
  <si>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</si>
  <si>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</si>
  <si>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</si>
  <si>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</si>
  <si>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</si>
  <si>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</si>
  <si>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</si>
  <si>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</si>
  <si>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</si>
  <si>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</si>
  <si>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</si>
  <si>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</si>
  <si>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</si>
  <si>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</si>
  <si>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</si>
  <si>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</si>
  <si>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</si>
  <si>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</si>
  <si>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</si>
  <si>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</si>
  <si>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</si>
  <si>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</si>
  <si>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</si>
  <si>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</si>
  <si>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</si>
  <si>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</si>
  <si>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</si>
  <si>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</si>
  <si>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</si>
  <si>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</si>
  <si>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</si>
  <si>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</si>
  <si>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</si>
  <si>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</si>
  <si>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</si>
  <si>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</si>
  <si>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</si>
  <si>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</si>
  <si>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</si>
  <si>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</si>
  <si>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</si>
  <si>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</si>
  <si>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</si>
  <si>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</si>
  <si>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</si>
  <si>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</si>
  <si>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</si>
  <si>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</si>
  <si>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</si>
  <si>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</si>
  <si>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</si>
  <si>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</si>
  <si>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</si>
  <si>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</si>
  <si>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</si>
  <si>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</si>
  <si>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</si>
  <si>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</si>
  <si>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</si>
  <si>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</si>
  <si>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</si>
  <si>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</si>
  <si>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</si>
  <si>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</si>
  <si>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</si>
  <si>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</si>
  <si>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</si>
  <si>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</si>
  <si>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</si>
  <si>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</si>
  <si>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</si>
  <si>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</si>
  <si>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</si>
  <si>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</si>
  <si>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</si>
  <si>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</si>
  <si>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</si>
  <si>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</si>
  <si>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</si>
  <si>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</si>
  <si>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</si>
  <si>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</si>
  <si>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</si>
  <si>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</si>
  <si>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</si>
  <si>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</si>
  <si>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</si>
  <si>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</si>
  <si>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</si>
  <si>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</si>
  <si>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</si>
  <si>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</si>
  <si>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</si>
  <si>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</si>
  <si>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</si>
  <si>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</si>
  <si>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</si>
  <si>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</si>
  <si>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</si>
  <si>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</si>
  <si>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</si>
  <si>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</si>
  <si>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</si>
  <si>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</si>
  <si>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</si>
  <si>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</si>
  <si>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</si>
  <si>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</si>
  <si>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</si>
  <si>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</si>
  <si>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</si>
  <si>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</si>
  <si>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</si>
  <si>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</si>
  <si>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</si>
  <si>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</si>
  <si>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</si>
  <si>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</si>
  <si>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</si>
  <si>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</si>
  <si>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</si>
  <si>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</si>
  <si>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</si>
  <si>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</si>
  <si>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</si>
  <si>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</si>
  <si>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</si>
  <si>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</si>
  <si>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</si>
  <si>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</si>
  <si>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</si>
  <si>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</si>
  <si>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</si>
  <si>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</si>
  <si>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</si>
  <si>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</si>
  <si>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</si>
  <si>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</si>
  <si>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</si>
  <si>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</si>
  <si>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</si>
  <si>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</si>
  <si>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</si>
  <si>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</si>
  <si>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</si>
  <si>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</si>
  <si>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</si>
  <si>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</si>
  <si>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</si>
  <si>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</si>
  <si>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</si>
  <si>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</si>
  <si>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</si>
  <si>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</si>
  <si>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</si>
  <si>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</si>
  <si>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</si>
  <si>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</si>
  <si>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</si>
  <si>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</si>
  <si>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</si>
  <si>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</si>
  <si>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</si>
  <si>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</si>
  <si>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</si>
  <si>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</si>
  <si>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</si>
  <si>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</si>
  <si>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</si>
  <si>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</si>
  <si>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</si>
  <si>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</si>
  <si>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</si>
  <si>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</si>
  <si>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</si>
  <si>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</si>
  <si>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</si>
  <si>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</si>
  <si>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</si>
  <si>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</si>
  <si>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</si>
  <si>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</si>
  <si>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</si>
  <si>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</si>
  <si>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</si>
  <si>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</si>
  <si>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</si>
  <si>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</si>
  <si>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</si>
  <si>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</si>
  <si>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</si>
  <si>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</si>
  <si>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</si>
  <si>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</si>
  <si>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</si>
  <si>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</si>
  <si>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</si>
  <si>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</si>
  <si>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</si>
  <si>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</si>
  <si>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</si>
  <si>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</si>
  <si>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</si>
  <si>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</si>
  <si>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</si>
  <si>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</si>
  <si>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</si>
  <si>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</si>
  <si>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</si>
  <si>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</si>
  <si>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</si>
  <si>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</si>
  <si>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</si>
  <si>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</si>
  <si>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</si>
  <si>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</si>
  <si>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</si>
  <si>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</si>
  <si>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</si>
  <si>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</si>
  <si>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</si>
  <si>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</si>
  <si>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</si>
  <si>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</si>
  <si>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</si>
  <si>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</si>
  <si>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</si>
  <si>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</si>
  <si>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</si>
  <si>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</si>
  <si>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</si>
  <si>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</si>
  <si>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</si>
  <si>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</si>
  <si>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</si>
  <si>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</si>
  <si>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</si>
  <si>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</si>
  <si>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</si>
  <si>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</si>
  <si>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</si>
  <si>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</si>
  <si>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</si>
  <si>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</si>
  <si>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</si>
  <si>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</si>
  <si>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</si>
  <si>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</si>
  <si>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</si>
  <si>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</si>
  <si>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</si>
  <si>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</si>
  <si>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</si>
  <si>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</si>
  <si>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</si>
  <si>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</si>
  <si>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</si>
  <si>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</si>
  <si>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</si>
  <si>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</si>
  <si>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</si>
  <si>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</si>
  <si>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</si>
  <si>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</si>
  <si>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</si>
  <si>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</si>
  <si>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</si>
  <si>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</si>
  <si>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</si>
  <si>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충분섭취량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</si>
  <si>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</si>
  <si>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</si>
  <si>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</si>
  <si>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</si>
  <si>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</si>
  <si>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</si>
  <si>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</si>
  <si>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</si>
  <si>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</si>
  <si>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</si>
  <si>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</si>
  <si>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</si>
  <si>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</si>
  <si>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</si>
  <si>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</si>
  <si>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</si>
  <si>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</si>
  <si>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</si>
  <si>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비타민C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</si>
  <si>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</si>
  <si>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</si>
  <si>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</si>
  <si>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</si>
  <si>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출력시각</t>
    <phoneticPr fontId="1" type="noConversion"/>
  </si>
  <si>
    <t>불포화지방산</t>
    <phoneticPr fontId="1" type="noConversion"/>
  </si>
  <si>
    <t>탄수화물</t>
    <phoneticPr fontId="1" type="noConversion"/>
  </si>
  <si>
    <t>단백질</t>
    <phoneticPr fontId="1" type="noConversion"/>
  </si>
  <si>
    <t>평균필요량</t>
    <phoneticPr fontId="1" type="noConversion"/>
  </si>
  <si>
    <t>섭취량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</si>
  <si>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</si>
  <si>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</si>
  <si>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</si>
  <si>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나트륨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</si>
  <si>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</si>
  <si>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</si>
  <si>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</si>
  <si>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</si>
  <si>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</si>
  <si>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</si>
  <si>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</si>
  <si>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</si>
  <si>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</si>
  <si>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</si>
  <si>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</si>
  <si>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</si>
  <si>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F</t>
  </si>
  <si>
    <t>상한섭취량</t>
    <phoneticPr fontId="1" type="noConversion"/>
  </si>
  <si>
    <t>충분섭취량</t>
    <phoneticPr fontId="1" type="noConversion"/>
  </si>
  <si>
    <t>평균필요량</t>
    <phoneticPr fontId="1" type="noConversion"/>
  </si>
  <si>
    <t>섭취량</t>
    <phoneticPr fontId="1" type="noConversion"/>
  </si>
  <si>
    <t>엽산(μg DFE/일)</t>
    <phoneticPr fontId="1" type="noConversion"/>
  </si>
  <si>
    <t>권장섭취량</t>
    <phoneticPr fontId="1" type="noConversion"/>
  </si>
  <si>
    <t>(설문지 : FFQ 95문항 설문지, 사용자 : 최정희, ID : H1310156)</t>
  </si>
  <si>
    <t>2021년 11월 11일 09:18:08</t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</si>
  <si>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</si>
  <si>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</si>
  <si>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</si>
  <si>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</si>
  <si>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n-3불포화</t>
    <phoneticPr fontId="1" type="noConversion"/>
  </si>
  <si>
    <t>섭취비율</t>
    <phoneticPr fontId="1" type="noConversion"/>
  </si>
  <si>
    <t>리보플라빈</t>
    <phoneticPr fontId="1" type="noConversion"/>
  </si>
  <si>
    <t>H1310156</t>
  </si>
  <si>
    <t>최정희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</si>
</sst>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54.474303999999997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35752"/>
        <c:axId val="544238104"/>
      </c:barChart>
      <c:catAx>
        <c:axId val="54423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38104"/>
        <c:crosses val="autoZero"/>
        <c:auto val="1"/>
        <c:lblAlgn val="ctr"/>
        <c:lblOffset val="100"/>
        <c:noMultiLvlLbl val="0"/>
      </c:catAx>
      <c:valAx>
        <c:axId val="54423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3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1.8574246000000001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768"/>
        <c:axId val="553329160"/>
      </c:barChart>
      <c:catAx>
        <c:axId val="5533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9160"/>
        <c:crosses val="autoZero"/>
        <c:auto val="1"/>
        <c:lblAlgn val="ctr"/>
        <c:lblOffset val="100"/>
        <c:noMultiLvlLbl val="0"/>
      </c:catAx>
      <c:valAx>
        <c:axId val="55332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0.71344920000000001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0448"/>
        <c:axId val="584057312"/>
      </c:barChart>
      <c:catAx>
        <c:axId val="58406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7312"/>
        <c:crosses val="autoZero"/>
        <c:auto val="1"/>
        <c:lblAlgn val="ctr"/>
        <c:lblOffset val="100"/>
        <c:noMultiLvlLbl val="0"/>
      </c:catAx>
      <c:valAx>
        <c:axId val="58405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880.42970000000003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7704"/>
        <c:axId val="584060840"/>
      </c:barChart>
      <c:catAx>
        <c:axId val="5840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840"/>
        <c:crosses val="autoZero"/>
        <c:auto val="1"/>
        <c:lblAlgn val="ctr"/>
        <c:lblOffset val="100"/>
        <c:noMultiLvlLbl val="0"/>
      </c:catAx>
      <c:valAx>
        <c:axId val="58406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2766.2664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016"/>
        <c:axId val="584059664"/>
      </c:barChart>
      <c:catAx>
        <c:axId val="5840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9664"/>
        <c:crosses val="autoZero"/>
        <c:auto val="1"/>
        <c:lblAlgn val="ctr"/>
        <c:lblOffset val="100"/>
        <c:noMultiLvlLbl val="0"/>
      </c:catAx>
      <c:valAx>
        <c:axId val="584059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68.284419999999997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096"/>
        <c:axId val="584060056"/>
      </c:barChart>
      <c:catAx>
        <c:axId val="5840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056"/>
        <c:crosses val="autoZero"/>
        <c:auto val="1"/>
        <c:lblAlgn val="ctr"/>
        <c:lblOffset val="100"/>
        <c:noMultiLvlLbl val="0"/>
      </c:catAx>
      <c:valAx>
        <c:axId val="58406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110.60203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880"/>
        <c:axId val="584061232"/>
      </c:barChart>
      <c:catAx>
        <c:axId val="5840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1232"/>
        <c:crosses val="autoZero"/>
        <c:auto val="1"/>
        <c:lblAlgn val="ctr"/>
        <c:lblOffset val="100"/>
        <c:noMultiLvlLbl val="0"/>
      </c:catAx>
      <c:valAx>
        <c:axId val="58406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8.6389800000000001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408"/>
        <c:axId val="584058488"/>
      </c:barChart>
      <c:catAx>
        <c:axId val="58406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8488"/>
        <c:crosses val="autoZero"/>
        <c:auto val="1"/>
        <c:lblAlgn val="ctr"/>
        <c:lblOffset val="100"/>
        <c:noMultiLvlLbl val="0"/>
      </c:catAx>
      <c:valAx>
        <c:axId val="58405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573.16679999999997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6920"/>
        <c:axId val="583918112"/>
      </c:barChart>
      <c:catAx>
        <c:axId val="58405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8112"/>
        <c:crosses val="autoZero"/>
        <c:auto val="1"/>
        <c:lblAlgn val="ctr"/>
        <c:lblOffset val="100"/>
        <c:noMultiLvlLbl val="0"/>
      </c:catAx>
      <c:valAx>
        <c:axId val="58391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2.5631379999999999E-2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18504"/>
        <c:axId val="583921640"/>
      </c:barChart>
      <c:catAx>
        <c:axId val="58391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1640"/>
        <c:crosses val="autoZero"/>
        <c:auto val="1"/>
        <c:lblAlgn val="ctr"/>
        <c:lblOffset val="100"/>
        <c:noMultiLvlLbl val="0"/>
      </c:catAx>
      <c:valAx>
        <c:axId val="58392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1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2.6288497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2032"/>
        <c:axId val="583922424"/>
      </c:barChart>
      <c:catAx>
        <c:axId val="58392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2424"/>
        <c:crosses val="autoZero"/>
        <c:auto val="1"/>
        <c:lblAlgn val="ctr"/>
        <c:lblOffset val="100"/>
        <c:noMultiLvlLbl val="0"/>
      </c:catAx>
      <c:valAx>
        <c:axId val="58392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22.007781999999999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2808"/>
        <c:axId val="544240064"/>
      </c:barChart>
      <c:catAx>
        <c:axId val="54424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40064"/>
        <c:crosses val="autoZero"/>
        <c:auto val="1"/>
        <c:lblAlgn val="ctr"/>
        <c:lblOffset val="100"/>
        <c:noMultiLvlLbl val="0"/>
      </c:catAx>
      <c:valAx>
        <c:axId val="54424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129.36216999999999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0072"/>
        <c:axId val="583923208"/>
      </c:barChart>
      <c:catAx>
        <c:axId val="58392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3208"/>
        <c:crosses val="autoZero"/>
        <c:auto val="1"/>
        <c:lblAlgn val="ctr"/>
        <c:lblOffset val="100"/>
        <c:noMultiLvlLbl val="0"/>
      </c:catAx>
      <c:valAx>
        <c:axId val="58392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61.702643999999999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3600"/>
        <c:axId val="583920464"/>
      </c:barChart>
      <c:catAx>
        <c:axId val="58392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0464"/>
        <c:crosses val="autoZero"/>
        <c:auto val="1"/>
        <c:lblAlgn val="ctr"/>
        <c:lblOffset val="100"/>
        <c:noMultiLvlLbl val="0"/>
      </c:catAx>
      <c:valAx>
        <c:axId val="58392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5.1379999999999999</c:v>
                </c:pt>
                <c:pt idx="1">
                  <c:v>17.611000000000001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3923992"/>
        <c:axId val="583924384"/>
      </c:barChart>
      <c:catAx>
        <c:axId val="58392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4384"/>
        <c:crosses val="autoZero"/>
        <c:auto val="1"/>
        <c:lblAlgn val="ctr"/>
        <c:lblOffset val="100"/>
        <c:noMultiLvlLbl val="0"/>
      </c:catAx>
      <c:valAx>
        <c:axId val="58392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7.9553729999999998</c:v>
                </c:pt>
                <c:pt idx="1">
                  <c:v>10.601257</c:v>
                </c:pt>
                <c:pt idx="2">
                  <c:v>11.461836999999999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549.65269999999998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1248"/>
        <c:axId val="583925168"/>
      </c:barChart>
      <c:catAx>
        <c:axId val="5839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5168"/>
        <c:crosses val="autoZero"/>
        <c:auto val="1"/>
        <c:lblAlgn val="ctr"/>
        <c:lblOffset val="100"/>
        <c:noMultiLvlLbl val="0"/>
      </c:catAx>
      <c:valAx>
        <c:axId val="58392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19.707075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4448"/>
        <c:axId val="546637000"/>
      </c:barChart>
      <c:catAx>
        <c:axId val="5466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000"/>
        <c:crosses val="autoZero"/>
        <c:auto val="1"/>
        <c:lblAlgn val="ctr"/>
        <c:lblOffset val="100"/>
        <c:noMultiLvlLbl val="0"/>
      </c:catAx>
      <c:valAx>
        <c:axId val="54663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71.332999999999998</c:v>
                </c:pt>
                <c:pt idx="1">
                  <c:v>11.321999999999999</c:v>
                </c:pt>
                <c:pt idx="2">
                  <c:v>17.344999999999999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638960"/>
        <c:axId val="546637392"/>
      </c:barChart>
      <c:catAx>
        <c:axId val="5466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392"/>
        <c:crosses val="autoZero"/>
        <c:auto val="1"/>
        <c:lblAlgn val="ctr"/>
        <c:lblOffset val="100"/>
        <c:noMultiLvlLbl val="0"/>
      </c:catAx>
      <c:valAx>
        <c:axId val="54663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1435.5581999999999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2096"/>
        <c:axId val="546638568"/>
      </c:barChart>
      <c:catAx>
        <c:axId val="5466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568"/>
        <c:crosses val="autoZero"/>
        <c:auto val="1"/>
        <c:lblAlgn val="ctr"/>
        <c:lblOffset val="100"/>
        <c:noMultiLvlLbl val="0"/>
      </c:catAx>
      <c:valAx>
        <c:axId val="54663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126.18926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0920"/>
        <c:axId val="546643272"/>
      </c:barChart>
      <c:catAx>
        <c:axId val="546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3272"/>
        <c:crosses val="autoZero"/>
        <c:auto val="1"/>
        <c:lblAlgn val="ctr"/>
        <c:lblOffset val="100"/>
        <c:noMultiLvlLbl val="0"/>
      </c:catAx>
      <c:valAx>
        <c:axId val="54664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433.44202000000001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7784"/>
        <c:axId val="546638176"/>
      </c:barChart>
      <c:catAx>
        <c:axId val="54663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176"/>
        <c:crosses val="autoZero"/>
        <c:auto val="1"/>
        <c:lblAlgn val="ctr"/>
        <c:lblOffset val="100"/>
        <c:noMultiLvlLbl val="0"/>
      </c:catAx>
      <c:valAx>
        <c:axId val="54663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2.8629992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0848"/>
        <c:axId val="263589880"/>
      </c:barChart>
      <c:catAx>
        <c:axId val="54424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89880"/>
        <c:crosses val="autoZero"/>
        <c:auto val="1"/>
        <c:lblAlgn val="ctr"/>
        <c:lblOffset val="100"/>
        <c:noMultiLvlLbl val="0"/>
      </c:catAx>
      <c:valAx>
        <c:axId val="263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5446.1904000000004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3664"/>
        <c:axId val="546640136"/>
      </c:barChart>
      <c:catAx>
        <c:axId val="5466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0136"/>
        <c:crosses val="autoZero"/>
        <c:auto val="1"/>
        <c:lblAlgn val="ctr"/>
        <c:lblOffset val="100"/>
        <c:noMultiLvlLbl val="0"/>
      </c:catAx>
      <c:valAx>
        <c:axId val="54664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13.490413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9352"/>
        <c:axId val="554721920"/>
      </c:barChart>
      <c:catAx>
        <c:axId val="54663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1920"/>
        <c:crosses val="autoZero"/>
        <c:auto val="1"/>
        <c:lblAlgn val="ctr"/>
        <c:lblOffset val="100"/>
        <c:noMultiLvlLbl val="0"/>
      </c:catAx>
      <c:valAx>
        <c:axId val="55472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1.7450861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1136"/>
        <c:axId val="554724664"/>
      </c:barChart>
      <c:catAx>
        <c:axId val="5547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4664"/>
        <c:crosses val="autoZero"/>
        <c:auto val="1"/>
        <c:lblAlgn val="ctr"/>
        <c:lblOffset val="100"/>
        <c:noMultiLvlLbl val="0"/>
      </c:catAx>
      <c:valAx>
        <c:axId val="55472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390.57474000000002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7200"/>
        <c:axId val="553330336"/>
      </c:barChart>
      <c:catAx>
        <c:axId val="55332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336"/>
        <c:crosses val="autoZero"/>
        <c:auto val="1"/>
        <c:lblAlgn val="ctr"/>
        <c:lblOffset val="100"/>
        <c:noMultiLvlLbl val="0"/>
      </c:catAx>
      <c:valAx>
        <c:axId val="55333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1.1988977999999999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376"/>
        <c:axId val="553330728"/>
      </c:barChart>
      <c:catAx>
        <c:axId val="55332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728"/>
        <c:crosses val="autoZero"/>
        <c:auto val="1"/>
        <c:lblAlgn val="ctr"/>
        <c:lblOffset val="100"/>
        <c:noMultiLvlLbl val="0"/>
      </c:catAx>
      <c:valAx>
        <c:axId val="55333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12.389386999999999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9552"/>
        <c:axId val="553333080"/>
      </c:barChart>
      <c:catAx>
        <c:axId val="55332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080"/>
        <c:crosses val="autoZero"/>
        <c:auto val="1"/>
        <c:lblAlgn val="ctr"/>
        <c:lblOffset val="100"/>
        <c:noMultiLvlLbl val="0"/>
      </c:catAx>
      <c:valAx>
        <c:axId val="5533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1.7450861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1120"/>
        <c:axId val="553333472"/>
      </c:barChart>
      <c:catAx>
        <c:axId val="55333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472"/>
        <c:crosses val="autoZero"/>
        <c:auto val="1"/>
        <c:lblAlgn val="ctr"/>
        <c:lblOffset val="100"/>
        <c:noMultiLvlLbl val="0"/>
      </c:catAx>
      <c:valAx>
        <c:axId val="5533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531.39549999999997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2688"/>
        <c:axId val="553326024"/>
      </c:barChart>
      <c:catAx>
        <c:axId val="5533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6024"/>
        <c:crosses val="autoZero"/>
        <c:auto val="1"/>
        <c:lblAlgn val="ctr"/>
        <c:lblOffset val="100"/>
        <c:noMultiLvlLbl val="0"/>
      </c:catAx>
      <c:valAx>
        <c:axId val="55332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4.7904014999999998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6808"/>
        <c:axId val="553327984"/>
      </c:barChart>
      <c:catAx>
        <c:axId val="55332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7984"/>
        <c:crosses val="autoZero"/>
        <c:auto val="1"/>
        <c:lblAlgn val="ctr"/>
        <c:lblOffset val="100"/>
        <c:noMultiLvlLbl val="0"/>
      </c:catAx>
      <c:valAx>
        <c:axId val="55332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최정희, ID : H1310156)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09:18:08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1435.5581999999999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54.474303999999997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22.007781999999999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71.332999999999998</v>
      </c>
      <c r="G8" s="59">
        <f>'DRIs DATA 입력'!G8</f>
        <v>11.321999999999999</v>
      </c>
      <c r="H8" s="59">
        <f>'DRIs DATA 입력'!H8</f>
        <v>17.344999999999999</v>
      </c>
      <c r="I8" s="46"/>
      <c r="J8" s="59" t="s">
        <v>215</v>
      </c>
      <c r="K8" s="59">
        <f>'DRIs DATA 입력'!K8</f>
        <v>5.1379999999999999</v>
      </c>
      <c r="L8" s="59">
        <f>'DRIs DATA 입력'!L8</f>
        <v>17.611000000000001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549.65269999999998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19.707075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2.8629992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390.57474000000002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126.18926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1.4681972000000001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1.1988977999999999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12.389386999999999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1.7450861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531.39549999999997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4.7904014999999998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1.8574246000000001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0.71344920000000001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433.44202000000001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880.42970000000003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5446.1904000000004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2766.2664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68.284419999999997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110.60203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13.490413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8.6389800000000001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573.16679999999997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2.5631379999999999E-2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2.6288497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129.36216999999999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61.702643999999999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60" sqref="I6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292</v>
      </c>
      <c r="B1" s="61" t="s">
        <v>336</v>
      </c>
      <c r="G1" s="62" t="s">
        <v>307</v>
      </c>
      <c r="H1" s="61" t="s">
        <v>337</v>
      </c>
    </row>
    <row r="3" spans="1:27" x14ac:dyDescent="0.3">
      <c r="A3" s="68" t="s">
        <v>338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339</v>
      </c>
      <c r="B4" s="67"/>
      <c r="C4" s="67"/>
      <c r="E4" s="69" t="s">
        <v>301</v>
      </c>
      <c r="F4" s="70"/>
      <c r="G4" s="70"/>
      <c r="H4" s="71"/>
      <c r="J4" s="69" t="s">
        <v>308</v>
      </c>
      <c r="K4" s="70"/>
      <c r="L4" s="71"/>
      <c r="N4" s="67" t="s">
        <v>310</v>
      </c>
      <c r="O4" s="67"/>
      <c r="P4" s="67"/>
      <c r="Q4" s="67"/>
      <c r="R4" s="67"/>
      <c r="S4" s="67"/>
      <c r="U4" s="67" t="s">
        <v>340</v>
      </c>
      <c r="V4" s="67"/>
      <c r="W4" s="67"/>
      <c r="X4" s="67"/>
      <c r="Y4" s="67"/>
      <c r="Z4" s="67"/>
    </row>
    <row r="5" spans="1:27" x14ac:dyDescent="0.3">
      <c r="A5" s="65"/>
      <c r="B5" s="65" t="s">
        <v>341</v>
      </c>
      <c r="C5" s="65" t="s">
        <v>312</v>
      </c>
      <c r="E5" s="65"/>
      <c r="F5" s="65" t="s">
        <v>309</v>
      </c>
      <c r="G5" s="65" t="s">
        <v>284</v>
      </c>
      <c r="H5" s="65" t="s">
        <v>310</v>
      </c>
      <c r="J5" s="65"/>
      <c r="K5" s="65" t="s">
        <v>342</v>
      </c>
      <c r="L5" s="65" t="s">
        <v>285</v>
      </c>
      <c r="N5" s="65"/>
      <c r="O5" s="65" t="s">
        <v>311</v>
      </c>
      <c r="P5" s="65" t="s">
        <v>277</v>
      </c>
      <c r="Q5" s="65" t="s">
        <v>283</v>
      </c>
      <c r="R5" s="65" t="s">
        <v>330</v>
      </c>
      <c r="S5" s="65" t="s">
        <v>312</v>
      </c>
      <c r="U5" s="65"/>
      <c r="V5" s="65" t="s">
        <v>311</v>
      </c>
      <c r="W5" s="65" t="s">
        <v>277</v>
      </c>
      <c r="X5" s="65" t="s">
        <v>283</v>
      </c>
      <c r="Y5" s="65" t="s">
        <v>293</v>
      </c>
      <c r="Z5" s="65" t="s">
        <v>312</v>
      </c>
    </row>
    <row r="6" spans="1:27" x14ac:dyDescent="0.3">
      <c r="A6" s="65" t="s">
        <v>278</v>
      </c>
      <c r="B6" s="65">
        <v>1800</v>
      </c>
      <c r="C6" s="65">
        <v>1435.5581999999999</v>
      </c>
      <c r="E6" s="65" t="s">
        <v>321</v>
      </c>
      <c r="F6" s="65">
        <v>55</v>
      </c>
      <c r="G6" s="65">
        <v>15</v>
      </c>
      <c r="H6" s="65">
        <v>7</v>
      </c>
      <c r="J6" s="65" t="s">
        <v>321</v>
      </c>
      <c r="K6" s="65">
        <v>0.1</v>
      </c>
      <c r="L6" s="65">
        <v>4</v>
      </c>
      <c r="N6" s="65" t="s">
        <v>322</v>
      </c>
      <c r="O6" s="65">
        <v>40</v>
      </c>
      <c r="P6" s="65">
        <v>50</v>
      </c>
      <c r="Q6" s="65">
        <v>0</v>
      </c>
      <c r="R6" s="65">
        <v>0</v>
      </c>
      <c r="S6" s="65">
        <v>54.474303999999997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22.007781999999999</v>
      </c>
    </row>
    <row r="7" spans="1:27" x14ac:dyDescent="0.3">
      <c r="E7" s="65" t="s">
        <v>286</v>
      </c>
      <c r="F7" s="65">
        <v>65</v>
      </c>
      <c r="G7" s="65">
        <v>30</v>
      </c>
      <c r="H7" s="65">
        <v>20</v>
      </c>
      <c r="J7" s="65" t="s">
        <v>286</v>
      </c>
      <c r="K7" s="65">
        <v>1</v>
      </c>
      <c r="L7" s="65">
        <v>10</v>
      </c>
    </row>
    <row r="8" spans="1:27" x14ac:dyDescent="0.3">
      <c r="E8" s="65" t="s">
        <v>294</v>
      </c>
      <c r="F8" s="65">
        <v>71.332999999999998</v>
      </c>
      <c r="G8" s="65">
        <v>11.321999999999999</v>
      </c>
      <c r="H8" s="65">
        <v>17.344999999999999</v>
      </c>
      <c r="J8" s="65" t="s">
        <v>343</v>
      </c>
      <c r="K8" s="65">
        <v>5.1379999999999999</v>
      </c>
      <c r="L8" s="65">
        <v>17.611000000000001</v>
      </c>
    </row>
    <row r="13" spans="1:27" x14ac:dyDescent="0.3">
      <c r="A13" s="66" t="s">
        <v>295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287</v>
      </c>
      <c r="B14" s="67"/>
      <c r="C14" s="67"/>
      <c r="D14" s="67"/>
      <c r="E14" s="67"/>
      <c r="F14" s="67"/>
      <c r="H14" s="67" t="s">
        <v>288</v>
      </c>
      <c r="I14" s="67"/>
      <c r="J14" s="67"/>
      <c r="K14" s="67"/>
      <c r="L14" s="67"/>
      <c r="M14" s="67"/>
      <c r="O14" s="67" t="s">
        <v>280</v>
      </c>
      <c r="P14" s="67"/>
      <c r="Q14" s="67"/>
      <c r="R14" s="67"/>
      <c r="S14" s="67"/>
      <c r="T14" s="67"/>
      <c r="V14" s="67" t="s">
        <v>296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311</v>
      </c>
      <c r="C15" s="65" t="s">
        <v>277</v>
      </c>
      <c r="D15" s="65" t="s">
        <v>283</v>
      </c>
      <c r="E15" s="65" t="s">
        <v>293</v>
      </c>
      <c r="F15" s="65" t="s">
        <v>312</v>
      </c>
      <c r="H15" s="65"/>
      <c r="I15" s="65" t="s">
        <v>311</v>
      </c>
      <c r="J15" s="65" t="s">
        <v>277</v>
      </c>
      <c r="K15" s="65" t="s">
        <v>283</v>
      </c>
      <c r="L15" s="65" t="s">
        <v>293</v>
      </c>
      <c r="M15" s="65" t="s">
        <v>312</v>
      </c>
      <c r="O15" s="65"/>
      <c r="P15" s="65" t="s">
        <v>311</v>
      </c>
      <c r="Q15" s="65" t="s">
        <v>335</v>
      </c>
      <c r="R15" s="65" t="s">
        <v>283</v>
      </c>
      <c r="S15" s="65" t="s">
        <v>293</v>
      </c>
      <c r="T15" s="65" t="s">
        <v>312</v>
      </c>
      <c r="V15" s="65"/>
      <c r="W15" s="65" t="s">
        <v>311</v>
      </c>
      <c r="X15" s="65" t="s">
        <v>277</v>
      </c>
      <c r="Y15" s="65" t="s">
        <v>283</v>
      </c>
      <c r="Z15" s="65" t="s">
        <v>293</v>
      </c>
      <c r="AA15" s="65" t="s">
        <v>312</v>
      </c>
    </row>
    <row r="16" spans="1:27" x14ac:dyDescent="0.3">
      <c r="A16" s="65" t="s">
        <v>297</v>
      </c>
      <c r="B16" s="65">
        <v>430</v>
      </c>
      <c r="C16" s="65">
        <v>600</v>
      </c>
      <c r="D16" s="65">
        <v>0</v>
      </c>
      <c r="E16" s="65">
        <v>3000</v>
      </c>
      <c r="F16" s="65">
        <v>549.65269999999998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19.707075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2.8629992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390.57474000000002</v>
      </c>
    </row>
    <row r="23" spans="1:62" x14ac:dyDescent="0.3">
      <c r="A23" s="66" t="s">
        <v>298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302</v>
      </c>
      <c r="B24" s="67"/>
      <c r="C24" s="67"/>
      <c r="D24" s="67"/>
      <c r="E24" s="67"/>
      <c r="F24" s="67"/>
      <c r="H24" s="67" t="s">
        <v>289</v>
      </c>
      <c r="I24" s="67"/>
      <c r="J24" s="67"/>
      <c r="K24" s="67"/>
      <c r="L24" s="67"/>
      <c r="M24" s="67"/>
      <c r="O24" s="67" t="s">
        <v>344</v>
      </c>
      <c r="P24" s="67"/>
      <c r="Q24" s="67"/>
      <c r="R24" s="67"/>
      <c r="S24" s="67"/>
      <c r="T24" s="67"/>
      <c r="V24" s="67" t="s">
        <v>323</v>
      </c>
      <c r="W24" s="67"/>
      <c r="X24" s="67"/>
      <c r="Y24" s="67"/>
      <c r="Z24" s="67"/>
      <c r="AA24" s="67"/>
      <c r="AC24" s="67" t="s">
        <v>313</v>
      </c>
      <c r="AD24" s="67"/>
      <c r="AE24" s="67"/>
      <c r="AF24" s="67"/>
      <c r="AG24" s="67"/>
      <c r="AH24" s="67"/>
      <c r="AJ24" s="67" t="s">
        <v>299</v>
      </c>
      <c r="AK24" s="67"/>
      <c r="AL24" s="67"/>
      <c r="AM24" s="67"/>
      <c r="AN24" s="67"/>
      <c r="AO24" s="67"/>
      <c r="AQ24" s="67" t="s">
        <v>282</v>
      </c>
      <c r="AR24" s="67"/>
      <c r="AS24" s="67"/>
      <c r="AT24" s="67"/>
      <c r="AU24" s="67"/>
      <c r="AV24" s="67"/>
      <c r="AX24" s="67" t="s">
        <v>324</v>
      </c>
      <c r="AY24" s="67"/>
      <c r="AZ24" s="67"/>
      <c r="BA24" s="67"/>
      <c r="BB24" s="67"/>
      <c r="BC24" s="67"/>
      <c r="BE24" s="67" t="s">
        <v>314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311</v>
      </c>
      <c r="C25" s="65" t="s">
        <v>277</v>
      </c>
      <c r="D25" s="65" t="s">
        <v>283</v>
      </c>
      <c r="E25" s="65" t="s">
        <v>293</v>
      </c>
      <c r="F25" s="65" t="s">
        <v>312</v>
      </c>
      <c r="H25" s="65"/>
      <c r="I25" s="65" t="s">
        <v>332</v>
      </c>
      <c r="J25" s="65" t="s">
        <v>335</v>
      </c>
      <c r="K25" s="65" t="s">
        <v>283</v>
      </c>
      <c r="L25" s="65" t="s">
        <v>293</v>
      </c>
      <c r="M25" s="65" t="s">
        <v>312</v>
      </c>
      <c r="O25" s="65"/>
      <c r="P25" s="65" t="s">
        <v>332</v>
      </c>
      <c r="Q25" s="65" t="s">
        <v>335</v>
      </c>
      <c r="R25" s="65" t="s">
        <v>283</v>
      </c>
      <c r="S25" s="65" t="s">
        <v>293</v>
      </c>
      <c r="T25" s="65" t="s">
        <v>312</v>
      </c>
      <c r="V25" s="65"/>
      <c r="W25" s="65" t="s">
        <v>311</v>
      </c>
      <c r="X25" s="65" t="s">
        <v>335</v>
      </c>
      <c r="Y25" s="65" t="s">
        <v>283</v>
      </c>
      <c r="Z25" s="65" t="s">
        <v>293</v>
      </c>
      <c r="AA25" s="65" t="s">
        <v>312</v>
      </c>
      <c r="AC25" s="65"/>
      <c r="AD25" s="65" t="s">
        <v>311</v>
      </c>
      <c r="AE25" s="65" t="s">
        <v>335</v>
      </c>
      <c r="AF25" s="65" t="s">
        <v>283</v>
      </c>
      <c r="AG25" s="65" t="s">
        <v>293</v>
      </c>
      <c r="AH25" s="65" t="s">
        <v>312</v>
      </c>
      <c r="AJ25" s="65"/>
      <c r="AK25" s="65" t="s">
        <v>311</v>
      </c>
      <c r="AL25" s="65" t="s">
        <v>277</v>
      </c>
      <c r="AM25" s="65" t="s">
        <v>283</v>
      </c>
      <c r="AN25" s="65" t="s">
        <v>293</v>
      </c>
      <c r="AO25" s="65" t="s">
        <v>312</v>
      </c>
      <c r="AQ25" s="65"/>
      <c r="AR25" s="65" t="s">
        <v>311</v>
      </c>
      <c r="AS25" s="65" t="s">
        <v>277</v>
      </c>
      <c r="AT25" s="65" t="s">
        <v>283</v>
      </c>
      <c r="AU25" s="65" t="s">
        <v>293</v>
      </c>
      <c r="AV25" s="65" t="s">
        <v>312</v>
      </c>
      <c r="AX25" s="65"/>
      <c r="AY25" s="65" t="s">
        <v>311</v>
      </c>
      <c r="AZ25" s="65" t="s">
        <v>335</v>
      </c>
      <c r="BA25" s="65" t="s">
        <v>283</v>
      </c>
      <c r="BB25" s="65" t="s">
        <v>293</v>
      </c>
      <c r="BC25" s="65" t="s">
        <v>333</v>
      </c>
      <c r="BE25" s="65"/>
      <c r="BF25" s="65" t="s">
        <v>311</v>
      </c>
      <c r="BG25" s="65" t="s">
        <v>277</v>
      </c>
      <c r="BH25" s="65" t="s">
        <v>283</v>
      </c>
      <c r="BI25" s="65" t="s">
        <v>293</v>
      </c>
      <c r="BJ25" s="65" t="s">
        <v>312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126.18926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1.4681972000000001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1.1988977999999999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12.389386999999999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1.7450861</v>
      </c>
      <c r="AJ26" s="65" t="s">
        <v>334</v>
      </c>
      <c r="AK26" s="65">
        <v>320</v>
      </c>
      <c r="AL26" s="65">
        <v>400</v>
      </c>
      <c r="AM26" s="65">
        <v>0</v>
      </c>
      <c r="AN26" s="65">
        <v>1000</v>
      </c>
      <c r="AO26" s="65">
        <v>531.39549999999997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4.7904014999999998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1.8574246000000001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0.71344920000000001</v>
      </c>
    </row>
    <row r="33" spans="1:68" x14ac:dyDescent="0.3">
      <c r="A33" s="66" t="s">
        <v>290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315</v>
      </c>
      <c r="I34" s="67"/>
      <c r="J34" s="67"/>
      <c r="K34" s="67"/>
      <c r="L34" s="67"/>
      <c r="M34" s="67"/>
      <c r="O34" s="67" t="s">
        <v>316</v>
      </c>
      <c r="P34" s="67"/>
      <c r="Q34" s="67"/>
      <c r="R34" s="67"/>
      <c r="S34" s="67"/>
      <c r="T34" s="67"/>
      <c r="V34" s="67" t="s">
        <v>303</v>
      </c>
      <c r="W34" s="67"/>
      <c r="X34" s="67"/>
      <c r="Y34" s="67"/>
      <c r="Z34" s="67"/>
      <c r="AA34" s="67"/>
      <c r="AC34" s="67" t="s">
        <v>304</v>
      </c>
      <c r="AD34" s="67"/>
      <c r="AE34" s="67"/>
      <c r="AF34" s="67"/>
      <c r="AG34" s="67"/>
      <c r="AH34" s="67"/>
      <c r="AJ34" s="67" t="s">
        <v>325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311</v>
      </c>
      <c r="C35" s="65" t="s">
        <v>277</v>
      </c>
      <c r="D35" s="65" t="s">
        <v>283</v>
      </c>
      <c r="E35" s="65" t="s">
        <v>293</v>
      </c>
      <c r="F35" s="65" t="s">
        <v>312</v>
      </c>
      <c r="H35" s="65"/>
      <c r="I35" s="65" t="s">
        <v>311</v>
      </c>
      <c r="J35" s="65" t="s">
        <v>335</v>
      </c>
      <c r="K35" s="65" t="s">
        <v>283</v>
      </c>
      <c r="L35" s="65" t="s">
        <v>293</v>
      </c>
      <c r="M35" s="65" t="s">
        <v>312</v>
      </c>
      <c r="O35" s="65"/>
      <c r="P35" s="65" t="s">
        <v>311</v>
      </c>
      <c r="Q35" s="65" t="s">
        <v>335</v>
      </c>
      <c r="R35" s="65" t="s">
        <v>283</v>
      </c>
      <c r="S35" s="65" t="s">
        <v>293</v>
      </c>
      <c r="T35" s="65" t="s">
        <v>333</v>
      </c>
      <c r="V35" s="65"/>
      <c r="W35" s="65" t="s">
        <v>311</v>
      </c>
      <c r="X35" s="65" t="s">
        <v>277</v>
      </c>
      <c r="Y35" s="65" t="s">
        <v>331</v>
      </c>
      <c r="Z35" s="65" t="s">
        <v>293</v>
      </c>
      <c r="AA35" s="65" t="s">
        <v>312</v>
      </c>
      <c r="AC35" s="65"/>
      <c r="AD35" s="65" t="s">
        <v>311</v>
      </c>
      <c r="AE35" s="65" t="s">
        <v>277</v>
      </c>
      <c r="AF35" s="65" t="s">
        <v>283</v>
      </c>
      <c r="AG35" s="65" t="s">
        <v>293</v>
      </c>
      <c r="AH35" s="65" t="s">
        <v>312</v>
      </c>
      <c r="AJ35" s="65"/>
      <c r="AK35" s="65" t="s">
        <v>311</v>
      </c>
      <c r="AL35" s="65" t="s">
        <v>335</v>
      </c>
      <c r="AM35" s="65" t="s">
        <v>283</v>
      </c>
      <c r="AN35" s="65" t="s">
        <v>293</v>
      </c>
      <c r="AO35" s="65" t="s">
        <v>333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433.44202000000001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880.42970000000003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5446.1904000000004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2766.2664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68.284419999999997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110.60203</v>
      </c>
    </row>
    <row r="43" spans="1:68" x14ac:dyDescent="0.3">
      <c r="A43" s="66" t="s">
        <v>326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305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317</v>
      </c>
      <c r="P44" s="67"/>
      <c r="Q44" s="67"/>
      <c r="R44" s="67"/>
      <c r="S44" s="67"/>
      <c r="T44" s="67"/>
      <c r="V44" s="67" t="s">
        <v>318</v>
      </c>
      <c r="W44" s="67"/>
      <c r="X44" s="67"/>
      <c r="Y44" s="67"/>
      <c r="Z44" s="67"/>
      <c r="AA44" s="67"/>
      <c r="AC44" s="67" t="s">
        <v>319</v>
      </c>
      <c r="AD44" s="67"/>
      <c r="AE44" s="67"/>
      <c r="AF44" s="67"/>
      <c r="AG44" s="67"/>
      <c r="AH44" s="67"/>
      <c r="AJ44" s="67" t="s">
        <v>327</v>
      </c>
      <c r="AK44" s="67"/>
      <c r="AL44" s="67"/>
      <c r="AM44" s="67"/>
      <c r="AN44" s="67"/>
      <c r="AO44" s="67"/>
      <c r="AQ44" s="67" t="s">
        <v>291</v>
      </c>
      <c r="AR44" s="67"/>
      <c r="AS44" s="67"/>
      <c r="AT44" s="67"/>
      <c r="AU44" s="67"/>
      <c r="AV44" s="67"/>
      <c r="AX44" s="67" t="s">
        <v>281</v>
      </c>
      <c r="AY44" s="67"/>
      <c r="AZ44" s="67"/>
      <c r="BA44" s="67"/>
      <c r="BB44" s="67"/>
      <c r="BC44" s="67"/>
      <c r="BE44" s="67" t="s">
        <v>300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311</v>
      </c>
      <c r="C45" s="65" t="s">
        <v>277</v>
      </c>
      <c r="D45" s="65" t="s">
        <v>283</v>
      </c>
      <c r="E45" s="65" t="s">
        <v>293</v>
      </c>
      <c r="F45" s="65" t="s">
        <v>312</v>
      </c>
      <c r="H45" s="65"/>
      <c r="I45" s="65" t="s">
        <v>311</v>
      </c>
      <c r="J45" s="65" t="s">
        <v>277</v>
      </c>
      <c r="K45" s="65" t="s">
        <v>283</v>
      </c>
      <c r="L45" s="65" t="s">
        <v>293</v>
      </c>
      <c r="M45" s="65" t="s">
        <v>312</v>
      </c>
      <c r="O45" s="65"/>
      <c r="P45" s="65" t="s">
        <v>311</v>
      </c>
      <c r="Q45" s="65" t="s">
        <v>277</v>
      </c>
      <c r="R45" s="65" t="s">
        <v>283</v>
      </c>
      <c r="S45" s="65" t="s">
        <v>293</v>
      </c>
      <c r="T45" s="65" t="s">
        <v>312</v>
      </c>
      <c r="V45" s="65"/>
      <c r="W45" s="65" t="s">
        <v>311</v>
      </c>
      <c r="X45" s="65" t="s">
        <v>277</v>
      </c>
      <c r="Y45" s="65" t="s">
        <v>283</v>
      </c>
      <c r="Z45" s="65" t="s">
        <v>293</v>
      </c>
      <c r="AA45" s="65" t="s">
        <v>312</v>
      </c>
      <c r="AC45" s="65"/>
      <c r="AD45" s="65" t="s">
        <v>311</v>
      </c>
      <c r="AE45" s="65" t="s">
        <v>277</v>
      </c>
      <c r="AF45" s="65" t="s">
        <v>283</v>
      </c>
      <c r="AG45" s="65" t="s">
        <v>293</v>
      </c>
      <c r="AH45" s="65" t="s">
        <v>312</v>
      </c>
      <c r="AJ45" s="65"/>
      <c r="AK45" s="65" t="s">
        <v>311</v>
      </c>
      <c r="AL45" s="65" t="s">
        <v>277</v>
      </c>
      <c r="AM45" s="65" t="s">
        <v>283</v>
      </c>
      <c r="AN45" s="65" t="s">
        <v>293</v>
      </c>
      <c r="AO45" s="65" t="s">
        <v>312</v>
      </c>
      <c r="AQ45" s="65"/>
      <c r="AR45" s="65" t="s">
        <v>311</v>
      </c>
      <c r="AS45" s="65" t="s">
        <v>277</v>
      </c>
      <c r="AT45" s="65" t="s">
        <v>283</v>
      </c>
      <c r="AU45" s="65" t="s">
        <v>293</v>
      </c>
      <c r="AV45" s="65" t="s">
        <v>312</v>
      </c>
      <c r="AX45" s="65"/>
      <c r="AY45" s="65" t="s">
        <v>311</v>
      </c>
      <c r="AZ45" s="65" t="s">
        <v>277</v>
      </c>
      <c r="BA45" s="65" t="s">
        <v>283</v>
      </c>
      <c r="BB45" s="65" t="s">
        <v>293</v>
      </c>
      <c r="BC45" s="65" t="s">
        <v>312</v>
      </c>
      <c r="BE45" s="65"/>
      <c r="BF45" s="65" t="s">
        <v>311</v>
      </c>
      <c r="BG45" s="65" t="s">
        <v>277</v>
      </c>
      <c r="BH45" s="65" t="s">
        <v>283</v>
      </c>
      <c r="BI45" s="65" t="s">
        <v>293</v>
      </c>
      <c r="BJ45" s="65" t="s">
        <v>312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13.490413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8.6389800000000001</v>
      </c>
      <c r="O46" s="65" t="s">
        <v>328</v>
      </c>
      <c r="P46" s="65">
        <v>600</v>
      </c>
      <c r="Q46" s="65">
        <v>800</v>
      </c>
      <c r="R46" s="65">
        <v>0</v>
      </c>
      <c r="S46" s="65">
        <v>10000</v>
      </c>
      <c r="T46" s="65">
        <v>573.16679999999997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2.5631379999999999E-2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2.6288497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129.36216999999999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61.702643999999999</v>
      </c>
      <c r="AX46" s="65" t="s">
        <v>306</v>
      </c>
      <c r="AY46" s="65"/>
      <c r="AZ46" s="65"/>
      <c r="BA46" s="65"/>
      <c r="BB46" s="65"/>
      <c r="BC46" s="65"/>
      <c r="BE46" s="65" t="s">
        <v>320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35" sqref="H3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345</v>
      </c>
      <c r="B2" s="61" t="s">
        <v>346</v>
      </c>
      <c r="C2" s="61" t="s">
        <v>329</v>
      </c>
      <c r="D2" s="61">
        <v>53</v>
      </c>
      <c r="E2" s="61">
        <v>1435.5581999999999</v>
      </c>
      <c r="F2" s="61">
        <v>224.03194999999999</v>
      </c>
      <c r="G2" s="61">
        <v>35.559089999999998</v>
      </c>
      <c r="H2" s="61">
        <v>21.359929999999999</v>
      </c>
      <c r="I2" s="61">
        <v>14.199161999999999</v>
      </c>
      <c r="J2" s="61">
        <v>54.474303999999997</v>
      </c>
      <c r="K2" s="61">
        <v>29.132411999999999</v>
      </c>
      <c r="L2" s="61">
        <v>25.341889999999999</v>
      </c>
      <c r="M2" s="61">
        <v>22.007781999999999</v>
      </c>
      <c r="N2" s="61">
        <v>2.2561239999999998</v>
      </c>
      <c r="O2" s="61">
        <v>12.326662000000001</v>
      </c>
      <c r="P2" s="61">
        <v>661.56775000000005</v>
      </c>
      <c r="Q2" s="61">
        <v>22.316300999999999</v>
      </c>
      <c r="R2" s="61">
        <v>549.65269999999998</v>
      </c>
      <c r="S2" s="61">
        <v>60.373899999999999</v>
      </c>
      <c r="T2" s="61">
        <v>5871.3467000000001</v>
      </c>
      <c r="U2" s="61">
        <v>2.8629992</v>
      </c>
      <c r="V2" s="61">
        <v>19.707075</v>
      </c>
      <c r="W2" s="61">
        <v>390.57474000000002</v>
      </c>
      <c r="X2" s="61">
        <v>126.18926</v>
      </c>
      <c r="Y2" s="61">
        <v>1.4681972000000001</v>
      </c>
      <c r="Z2" s="61">
        <v>1.1988977999999999</v>
      </c>
      <c r="AA2" s="61">
        <v>12.389386999999999</v>
      </c>
      <c r="AB2" s="61">
        <v>1.7450861</v>
      </c>
      <c r="AC2" s="61">
        <v>531.39549999999997</v>
      </c>
      <c r="AD2" s="61">
        <v>4.7904014999999998</v>
      </c>
      <c r="AE2" s="61">
        <v>1.8574246000000001</v>
      </c>
      <c r="AF2" s="61">
        <v>0.71344920000000001</v>
      </c>
      <c r="AG2" s="61">
        <v>433.44202000000001</v>
      </c>
      <c r="AH2" s="61">
        <v>308.2654</v>
      </c>
      <c r="AI2" s="61">
        <v>125.176605</v>
      </c>
      <c r="AJ2" s="61">
        <v>880.42970000000003</v>
      </c>
      <c r="AK2" s="61">
        <v>5446.1904000000004</v>
      </c>
      <c r="AL2" s="61">
        <v>68.284419999999997</v>
      </c>
      <c r="AM2" s="61">
        <v>2766.2664</v>
      </c>
      <c r="AN2" s="61">
        <v>110.60203</v>
      </c>
      <c r="AO2" s="61">
        <v>13.490413</v>
      </c>
      <c r="AP2" s="61">
        <v>10.122375999999999</v>
      </c>
      <c r="AQ2" s="61">
        <v>3.3680363</v>
      </c>
      <c r="AR2" s="61">
        <v>8.6389800000000001</v>
      </c>
      <c r="AS2" s="61">
        <v>573.16679999999997</v>
      </c>
      <c r="AT2" s="61">
        <v>2.5631379999999999E-2</v>
      </c>
      <c r="AU2" s="61">
        <v>2.6288497</v>
      </c>
      <c r="AV2" s="61">
        <v>129.36216999999999</v>
      </c>
      <c r="AW2" s="61">
        <v>61.702643999999999</v>
      </c>
      <c r="AX2" s="61">
        <v>0.36123981999999999</v>
      </c>
      <c r="AY2" s="61">
        <v>1.4033515000000001</v>
      </c>
      <c r="AZ2" s="61">
        <v>201.52985000000001</v>
      </c>
      <c r="BA2" s="61">
        <v>30.025151999999999</v>
      </c>
      <c r="BB2" s="61">
        <v>7.9553729999999998</v>
      </c>
      <c r="BC2" s="61">
        <v>10.601257</v>
      </c>
      <c r="BD2" s="61">
        <v>11.461836999999999</v>
      </c>
      <c r="BE2" s="61">
        <v>0.53149384</v>
      </c>
      <c r="BF2" s="61">
        <v>2.5486620000000002</v>
      </c>
      <c r="BG2" s="61">
        <v>1.1518281E-3</v>
      </c>
      <c r="BH2" s="61">
        <v>1.4795959000000001E-3</v>
      </c>
      <c r="BI2" s="61">
        <v>2.1084703E-3</v>
      </c>
      <c r="BJ2" s="61">
        <v>2.4697765999999999E-2</v>
      </c>
      <c r="BK2" s="61">
        <v>8.8602166000000004E-5</v>
      </c>
      <c r="BL2" s="61">
        <v>0.15438347999999999</v>
      </c>
      <c r="BM2" s="61">
        <v>1.7762967000000001</v>
      </c>
      <c r="BN2" s="61">
        <v>0.52016585999999998</v>
      </c>
      <c r="BO2" s="61">
        <v>32.728713999999997</v>
      </c>
      <c r="BP2" s="61">
        <v>4.8320600000000002</v>
      </c>
      <c r="BQ2" s="61">
        <v>9.4575449999999996</v>
      </c>
      <c r="BR2" s="61">
        <v>38.878796000000001</v>
      </c>
      <c r="BS2" s="61">
        <v>27.316922999999999</v>
      </c>
      <c r="BT2" s="61">
        <v>5.7151189999999996</v>
      </c>
      <c r="BU2" s="61">
        <v>4.1369512999999997E-2</v>
      </c>
      <c r="BV2" s="61">
        <v>5.1972266000000003E-2</v>
      </c>
      <c r="BW2" s="61">
        <v>0.38895225999999999</v>
      </c>
      <c r="BX2" s="61">
        <v>0.79492395999999999</v>
      </c>
      <c r="BY2" s="61">
        <v>8.2060574999999997E-2</v>
      </c>
      <c r="BZ2" s="61">
        <v>7.6124289999999996E-4</v>
      </c>
      <c r="CA2" s="61">
        <v>0.58895903999999999</v>
      </c>
      <c r="CB2" s="61">
        <v>2.6152439999999999E-2</v>
      </c>
      <c r="CC2" s="61">
        <v>9.6168630000000005E-2</v>
      </c>
      <c r="CD2" s="61">
        <v>1.0743164000000001</v>
      </c>
      <c r="CE2" s="61">
        <v>4.0456954000000003E-2</v>
      </c>
      <c r="CF2" s="61">
        <v>0.18658087000000001</v>
      </c>
      <c r="CG2" s="61">
        <v>4.9500000000000003E-7</v>
      </c>
      <c r="CH2" s="61">
        <v>1.7679457999999999E-2</v>
      </c>
      <c r="CI2" s="61">
        <v>6.3705669999999997E-3</v>
      </c>
      <c r="CJ2" s="61">
        <v>2.3841188</v>
      </c>
      <c r="CK2" s="61">
        <v>1.0922695E-2</v>
      </c>
      <c r="CL2" s="61">
        <v>0.50690113999999997</v>
      </c>
      <c r="CM2" s="61">
        <v>1.664026</v>
      </c>
      <c r="CN2" s="61">
        <v>1652.3833999999999</v>
      </c>
      <c r="CO2" s="61">
        <v>2778.0309999999999</v>
      </c>
      <c r="CP2" s="61">
        <v>1700.0065999999999</v>
      </c>
      <c r="CQ2" s="61">
        <v>600.41656</v>
      </c>
      <c r="CR2" s="61">
        <v>356.70870000000002</v>
      </c>
      <c r="CS2" s="61">
        <v>283.05826000000002</v>
      </c>
      <c r="CT2" s="61">
        <v>1634.6495</v>
      </c>
      <c r="CU2" s="61">
        <v>946.64453000000003</v>
      </c>
      <c r="CV2" s="61">
        <v>879.51250000000005</v>
      </c>
      <c r="CW2" s="61">
        <v>1106.5094999999999</v>
      </c>
      <c r="CX2" s="61">
        <v>309.2396</v>
      </c>
      <c r="CY2" s="61">
        <v>2103.4425999999999</v>
      </c>
      <c r="CZ2" s="61">
        <v>956.96929999999998</v>
      </c>
      <c r="DA2" s="61">
        <v>2449.8105</v>
      </c>
      <c r="DB2" s="61">
        <v>2340.6089999999999</v>
      </c>
      <c r="DC2" s="61">
        <v>3420.3442</v>
      </c>
      <c r="DD2" s="61">
        <v>5524.0316999999995</v>
      </c>
      <c r="DE2" s="61">
        <v>1235.837</v>
      </c>
      <c r="DF2" s="61">
        <v>2614.2883000000002</v>
      </c>
      <c r="DG2" s="61">
        <v>1263.0989</v>
      </c>
      <c r="DH2" s="61">
        <v>67.728409999999997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30.025151999999999</v>
      </c>
      <c r="B6">
        <f>BB2</f>
        <v>7.9553729999999998</v>
      </c>
      <c r="C6">
        <f>BC2</f>
        <v>10.601257</v>
      </c>
      <c r="D6">
        <f>BD2</f>
        <v>11.461836999999999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24804</v>
      </c>
      <c r="C2" s="56">
        <f ca="1">YEAR(TODAY())-YEAR(B2)+IF(TODAY()&gt;=DATE(YEAR(TODAY()),MONTH(B2),DAY(B2)),0,-1)</f>
        <v>53</v>
      </c>
      <c r="E2" s="52">
        <v>154.69999999999999</v>
      </c>
      <c r="F2" s="53" t="s">
        <v>275</v>
      </c>
      <c r="G2" s="52">
        <v>53.8</v>
      </c>
      <c r="H2" s="51" t="s">
        <v>40</v>
      </c>
      <c r="I2" s="72">
        <f>ROUND(G3/E3^2,1)</f>
        <v>22.5</v>
      </c>
    </row>
    <row r="3" spans="1:9" x14ac:dyDescent="0.3">
      <c r="E3" s="51">
        <f>E2/100</f>
        <v>1.5469999999999999</v>
      </c>
      <c r="F3" s="51" t="s">
        <v>39</v>
      </c>
      <c r="G3" s="51">
        <f>G2</f>
        <v>53.8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44425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최정희, ID : H1310156)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09:18:08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0" sqref="F10:I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44425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53</v>
      </c>
      <c r="G12" s="94"/>
      <c r="H12" s="94"/>
      <c r="I12" s="94"/>
      <c r="K12" s="123">
        <f>'개인정보 및 신체계측 입력'!E2</f>
        <v>154.69999999999999</v>
      </c>
      <c r="L12" s="124"/>
      <c r="M12" s="117">
        <f>'개인정보 및 신체계측 입력'!G2</f>
        <v>53.8</v>
      </c>
      <c r="N12" s="118"/>
      <c r="O12" s="113" t="s">
        <v>270</v>
      </c>
      <c r="P12" s="107"/>
      <c r="Q12" s="90">
        <f>'개인정보 및 신체계측 입력'!I2</f>
        <v>22.5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최정희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71.332999999999998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11.321999999999999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17.344999999999999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17.600000000000001</v>
      </c>
      <c r="L72" s="36" t="s">
        <v>52</v>
      </c>
      <c r="M72" s="36">
        <f>ROUND('DRIs DATA'!K8,1)</f>
        <v>5.0999999999999996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73.290000000000006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164.23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126.19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116.34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54.18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363.08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134.9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2021-11-11T00:59:52Z</dcterms:modified>
</cp:coreProperties>
</file>