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<sst xmlns="http://schemas.openxmlformats.org/spreadsheetml/2006/main" count="692" uniqueCount="347">
  <si>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</si>
  <si>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</si>
  <si>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</si>
  <si>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</si>
  <si>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</si>
  <si>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</si>
  <si>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</si>
  <si>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</si>
  <si>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</si>
  <si>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</si>
  <si>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</si>
  <si>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</si>
  <si>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</si>
  <si>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</si>
  <si>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</si>
  <si>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</si>
  <si>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</si>
  <si>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</si>
  <si>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</si>
  <si>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</si>
  <si>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</si>
  <si>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</si>
  <si>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</si>
  <si>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</si>
  <si>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</si>
  <si>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</si>
  <si>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</si>
  <si>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</si>
  <si>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</si>
  <si>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</si>
  <si>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</si>
  <si>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</si>
  <si>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</si>
  <si>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</si>
  <si>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</si>
  <si>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</si>
  <si>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</si>
  <si>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</si>
  <si>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</si>
  <si>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</si>
  <si>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</si>
  <si>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</si>
  <si>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</si>
  <si>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</si>
  <si>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</si>
  <si>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</si>
  <si>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</si>
  <si>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</si>
  <si>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</si>
  <si>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</si>
  <si>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</si>
  <si>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</si>
  <si>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</si>
  <si>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</si>
  <si>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</si>
  <si>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</si>
  <si>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</si>
  <si>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</si>
  <si>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</si>
  <si>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</si>
  <si>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</si>
  <si>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</si>
  <si>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</si>
  <si>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</si>
  <si>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</si>
  <si>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</si>
  <si>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</si>
  <si>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</si>
  <si>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</si>
  <si>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</si>
  <si>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</si>
  <si>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</si>
  <si>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</si>
  <si>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</si>
  <si>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</si>
  <si>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</si>
  <si>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</si>
  <si>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</si>
  <si>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</si>
  <si>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</si>
  <si>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</si>
  <si>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</si>
  <si>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</si>
  <si>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</si>
  <si>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</si>
  <si>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</si>
  <si>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</si>
  <si>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</si>
  <si>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</si>
  <si>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</si>
  <si>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</si>
  <si>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</si>
  <si>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</si>
  <si>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</si>
  <si>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</si>
  <si>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</si>
  <si>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</si>
  <si>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</si>
  <si>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</si>
  <si>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</si>
  <si>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</si>
  <si>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</si>
  <si>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</si>
  <si>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</si>
  <si>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</si>
  <si>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</si>
  <si>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</si>
  <si>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</si>
  <si>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</si>
  <si>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</si>
  <si>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</si>
  <si>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</si>
  <si>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</si>
  <si>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</si>
  <si>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</si>
  <si>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</si>
  <si>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</si>
  <si>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</si>
  <si>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</si>
  <si>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</si>
  <si>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</si>
  <si>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</si>
  <si>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</si>
  <si>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</si>
  <si>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</si>
  <si>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</si>
  <si>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</si>
  <si>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</si>
  <si>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</si>
  <si>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</si>
  <si>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</si>
  <si>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</si>
  <si>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</si>
  <si>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</si>
  <si>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</si>
  <si>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</si>
  <si>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</si>
  <si>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</si>
  <si>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</si>
  <si>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</si>
  <si>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</si>
  <si>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</si>
  <si>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</si>
  <si>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</si>
  <si>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</si>
  <si>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</si>
  <si>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</si>
  <si>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</si>
  <si>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</si>
  <si>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</si>
  <si>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</si>
  <si>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</si>
  <si>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</si>
  <si>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</si>
  <si>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</si>
  <si>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</si>
  <si>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</si>
  <si>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</si>
  <si>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</si>
  <si>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</si>
  <si>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</si>
  <si>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</si>
  <si>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</si>
  <si>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</si>
  <si>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</si>
  <si>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</si>
  <si>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</si>
  <si>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</si>
  <si>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</si>
  <si>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</si>
  <si>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</si>
  <si>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</si>
  <si>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</si>
  <si>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</si>
  <si>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</si>
  <si>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</si>
  <si>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</si>
  <si>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</si>
  <si>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</si>
  <si>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</si>
  <si>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</si>
  <si>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</si>
  <si>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</si>
  <si>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</si>
  <si>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</si>
  <si>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</si>
  <si>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</si>
  <si>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</si>
  <si>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</si>
  <si>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</si>
  <si>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</si>
  <si>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</si>
  <si>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</si>
  <si>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</si>
  <si>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</si>
  <si>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</si>
  <si>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</si>
  <si>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</si>
  <si>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</si>
  <si>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</si>
  <si>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</si>
  <si>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</si>
  <si>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</si>
  <si>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</si>
  <si>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</si>
  <si>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</si>
  <si>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</si>
  <si>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</si>
  <si>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</si>
  <si>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</si>
  <si>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</si>
  <si>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</si>
  <si>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</si>
  <si>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</si>
  <si>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</si>
  <si>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</si>
  <si>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</si>
  <si>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</si>
  <si>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</si>
  <si>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</si>
  <si>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</si>
  <si>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</si>
  <si>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</si>
  <si>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</si>
  <si>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</si>
  <si>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</si>
  <si>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</si>
  <si>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</si>
  <si>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</si>
  <si>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</si>
  <si>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</si>
  <si>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</si>
  <si>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</si>
  <si>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</si>
  <si>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</si>
  <si>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</si>
  <si>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</si>
  <si>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</si>
  <si>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</si>
  <si>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</si>
  <si>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</si>
  <si>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</si>
  <si>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</si>
  <si>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</si>
  <si>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</si>
  <si>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</si>
  <si>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</si>
  <si>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</si>
  <si>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</si>
  <si>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</si>
  <si>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</si>
  <si>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</si>
  <si>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</si>
  <si>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</si>
  <si>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</si>
  <si>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</si>
  <si>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</si>
  <si>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</si>
  <si>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</si>
  <si>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</si>
  <si>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</si>
  <si>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</si>
  <si>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</si>
  <si>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</si>
  <si>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</si>
  <si>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</si>
  <si>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</si>
  <si>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</si>
  <si>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</si>
  <si>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</si>
  <si>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</si>
  <si>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</si>
  <si>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</si>
  <si>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</si>
  <si>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</si>
  <si>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</si>
  <si>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</si>
  <si>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</si>
  <si>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</si>
  <si>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</si>
  <si>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</si>
  <si>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</si>
  <si>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충분섭취량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</si>
  <si>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</si>
  <si>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</si>
  <si>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</si>
  <si>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</si>
  <si>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</si>
  <si>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</si>
  <si>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</si>
  <si>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</si>
  <si>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</si>
  <si>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</si>
  <si>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수용성 비타민</t>
    <phoneticPr fontId="1" type="noConversion"/>
  </si>
  <si>
    <t>엽산</t>
    <phoneticPr fontId="1" type="noConversion"/>
  </si>
  <si>
    <t>열량영양소</t>
    <phoneticPr fontId="1" type="noConversion"/>
  </si>
  <si>
    <t>칼륨</t>
    <phoneticPr fontId="1" type="noConversion"/>
  </si>
  <si>
    <t>몰리브덴(ug/일)</t>
    <phoneticPr fontId="1" type="noConversion"/>
  </si>
  <si>
    <t>M</t>
  </si>
  <si>
    <t>출력시각</t>
    <phoneticPr fontId="1" type="noConversion"/>
  </si>
  <si>
    <t>단백질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</si>
  <si>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</si>
  <si>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</si>
  <si>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</si>
  <si>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구리</t>
    <phoneticPr fontId="1" type="noConversion"/>
  </si>
  <si>
    <t>적정비율(최소)</t>
    <phoneticPr fontId="1" type="noConversion"/>
  </si>
  <si>
    <t>니아신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</si>
  <si>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</si>
  <si>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</si>
  <si>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</si>
  <si>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정보</t>
    <phoneticPr fontId="1" type="noConversion"/>
  </si>
  <si>
    <t>(설문지 : FFQ 95문항 설문지, 사용자 : 이양은, ID : H1310158)</t>
  </si>
  <si>
    <t>2021년 11월 11일 09:19:07</t>
  </si>
  <si>
    <t>다량영양소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</si>
  <si>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</si>
  <si>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</si>
  <si>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</si>
  <si>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</si>
  <si>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n-3불포화</t>
    <phoneticPr fontId="1" type="noConversion"/>
  </si>
  <si>
    <t>권장섭취량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</si>
  <si>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</si>
  <si>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</si>
  <si>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</si>
  <si>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</si>
  <si>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비타민A</t>
    <phoneticPr fontId="1" type="noConversion"/>
  </si>
  <si>
    <t>비타민K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</si>
  <si>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</si>
  <si>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</si>
  <si>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</si>
  <si>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비타민C</t>
    <phoneticPr fontId="1" type="noConversion"/>
  </si>
  <si>
    <t>비타민B6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</si>
  <si>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</si>
  <si>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</si>
  <si>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</si>
  <si>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엽산(μg DFE/일)</t>
    <phoneticPr fontId="1" type="noConversion"/>
  </si>
  <si>
    <t>인</t>
    <phoneticPr fontId="1" type="noConversion"/>
  </si>
  <si>
    <t>나트륨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</si>
  <si>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</si>
  <si>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</si>
  <si>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</si>
  <si>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</si>
  <si>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</si>
  <si>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</si>
  <si>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크롬</t>
    <phoneticPr fontId="1" type="noConversion"/>
  </si>
  <si>
    <t>크롬(ug/일)</t>
    <phoneticPr fontId="1" type="noConversion"/>
  </si>
  <si>
    <t>H1310158</t>
  </si>
  <si>
    <t>이양은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</si>
</sst>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39.244984000000002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35752"/>
        <c:axId val="544238104"/>
      </c:barChart>
      <c:catAx>
        <c:axId val="54423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38104"/>
        <c:crosses val="autoZero"/>
        <c:auto val="1"/>
        <c:lblAlgn val="ctr"/>
        <c:lblOffset val="100"/>
        <c:noMultiLvlLbl val="0"/>
      </c:catAx>
      <c:valAx>
        <c:axId val="54423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3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0.52938335999999997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768"/>
        <c:axId val="553329160"/>
      </c:barChart>
      <c:catAx>
        <c:axId val="5533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9160"/>
        <c:crosses val="autoZero"/>
        <c:auto val="1"/>
        <c:lblAlgn val="ctr"/>
        <c:lblOffset val="100"/>
        <c:noMultiLvlLbl val="0"/>
      </c:catAx>
      <c:valAx>
        <c:axId val="55332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9.3009170000000006E-3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0448"/>
        <c:axId val="584057312"/>
      </c:barChart>
      <c:catAx>
        <c:axId val="58406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7312"/>
        <c:crosses val="autoZero"/>
        <c:auto val="1"/>
        <c:lblAlgn val="ctr"/>
        <c:lblOffset val="100"/>
        <c:noMultiLvlLbl val="0"/>
      </c:catAx>
      <c:valAx>
        <c:axId val="58405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748.68420000000003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7704"/>
        <c:axId val="584060840"/>
      </c:barChart>
      <c:catAx>
        <c:axId val="5840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840"/>
        <c:crosses val="autoZero"/>
        <c:auto val="1"/>
        <c:lblAlgn val="ctr"/>
        <c:lblOffset val="100"/>
        <c:noMultiLvlLbl val="0"/>
      </c:catAx>
      <c:valAx>
        <c:axId val="58406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1649.2936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016"/>
        <c:axId val="584059664"/>
      </c:barChart>
      <c:catAx>
        <c:axId val="5840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9664"/>
        <c:crosses val="autoZero"/>
        <c:auto val="1"/>
        <c:lblAlgn val="ctr"/>
        <c:lblOffset val="100"/>
        <c:noMultiLvlLbl val="0"/>
      </c:catAx>
      <c:valAx>
        <c:axId val="584059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18.630413000000001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096"/>
        <c:axId val="584060056"/>
      </c:barChart>
      <c:catAx>
        <c:axId val="5840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056"/>
        <c:crosses val="autoZero"/>
        <c:auto val="1"/>
        <c:lblAlgn val="ctr"/>
        <c:lblOffset val="100"/>
        <c:noMultiLvlLbl val="0"/>
      </c:catAx>
      <c:valAx>
        <c:axId val="58406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62.908169999999998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880"/>
        <c:axId val="584061232"/>
      </c:barChart>
      <c:catAx>
        <c:axId val="5840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1232"/>
        <c:crosses val="autoZero"/>
        <c:auto val="1"/>
        <c:lblAlgn val="ctr"/>
        <c:lblOffset val="100"/>
        <c:noMultiLvlLbl val="0"/>
      </c:catAx>
      <c:valAx>
        <c:axId val="58406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8.4868290000000002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408"/>
        <c:axId val="584058488"/>
      </c:barChart>
      <c:catAx>
        <c:axId val="58406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8488"/>
        <c:crosses val="autoZero"/>
        <c:auto val="1"/>
        <c:lblAlgn val="ctr"/>
        <c:lblOffset val="100"/>
        <c:noMultiLvlLbl val="0"/>
      </c:catAx>
      <c:valAx>
        <c:axId val="58405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302.50182999999998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6920"/>
        <c:axId val="583918112"/>
      </c:barChart>
      <c:catAx>
        <c:axId val="58405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8112"/>
        <c:crosses val="autoZero"/>
        <c:auto val="1"/>
        <c:lblAlgn val="ctr"/>
        <c:lblOffset val="100"/>
        <c:noMultiLvlLbl val="0"/>
      </c:catAx>
      <c:valAx>
        <c:axId val="58391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3.4053165000000003E-2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18504"/>
        <c:axId val="583921640"/>
      </c:barChart>
      <c:catAx>
        <c:axId val="58391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1640"/>
        <c:crosses val="autoZero"/>
        <c:auto val="1"/>
        <c:lblAlgn val="ctr"/>
        <c:lblOffset val="100"/>
        <c:noMultiLvlLbl val="0"/>
      </c:catAx>
      <c:valAx>
        <c:axId val="58392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1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3.3436685000000002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2032"/>
        <c:axId val="583922424"/>
      </c:barChart>
      <c:catAx>
        <c:axId val="58392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2424"/>
        <c:crosses val="autoZero"/>
        <c:auto val="1"/>
        <c:lblAlgn val="ctr"/>
        <c:lblOffset val="100"/>
        <c:noMultiLvlLbl val="0"/>
      </c:catAx>
      <c:valAx>
        <c:axId val="58392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14.304308000000001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2808"/>
        <c:axId val="544240064"/>
      </c:barChart>
      <c:catAx>
        <c:axId val="54424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40064"/>
        <c:crosses val="autoZero"/>
        <c:auto val="1"/>
        <c:lblAlgn val="ctr"/>
        <c:lblOffset val="100"/>
        <c:noMultiLvlLbl val="0"/>
      </c:catAx>
      <c:valAx>
        <c:axId val="54424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873.93079999999998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0072"/>
        <c:axId val="583923208"/>
      </c:barChart>
      <c:catAx>
        <c:axId val="58392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3208"/>
        <c:crosses val="autoZero"/>
        <c:auto val="1"/>
        <c:lblAlgn val="ctr"/>
        <c:lblOffset val="100"/>
        <c:noMultiLvlLbl val="0"/>
      </c:catAx>
      <c:valAx>
        <c:axId val="58392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65.702470000000005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3600"/>
        <c:axId val="583920464"/>
      </c:barChart>
      <c:catAx>
        <c:axId val="58392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0464"/>
        <c:crosses val="autoZero"/>
        <c:auto val="1"/>
        <c:lblAlgn val="ctr"/>
        <c:lblOffset val="100"/>
        <c:noMultiLvlLbl val="0"/>
      </c:catAx>
      <c:valAx>
        <c:axId val="58392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2.4710000000000001</c:v>
                </c:pt>
                <c:pt idx="1">
                  <c:v>1.633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3923992"/>
        <c:axId val="583924384"/>
      </c:barChart>
      <c:catAx>
        <c:axId val="58392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4384"/>
        <c:crosses val="autoZero"/>
        <c:auto val="1"/>
        <c:lblAlgn val="ctr"/>
        <c:lblOffset val="100"/>
        <c:noMultiLvlLbl val="0"/>
      </c:catAx>
      <c:valAx>
        <c:axId val="58392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2.430993</c:v>
                </c:pt>
                <c:pt idx="1">
                  <c:v>3.2878742000000001</c:v>
                </c:pt>
                <c:pt idx="2">
                  <c:v>2.843153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184.95866000000001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1248"/>
        <c:axId val="583925168"/>
      </c:barChart>
      <c:catAx>
        <c:axId val="5839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5168"/>
        <c:crosses val="autoZero"/>
        <c:auto val="1"/>
        <c:lblAlgn val="ctr"/>
        <c:lblOffset val="100"/>
        <c:noMultiLvlLbl val="0"/>
      </c:catAx>
      <c:valAx>
        <c:axId val="58392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5.8519993000000001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4448"/>
        <c:axId val="546637000"/>
      </c:barChart>
      <c:catAx>
        <c:axId val="5466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000"/>
        <c:crosses val="autoZero"/>
        <c:auto val="1"/>
        <c:lblAlgn val="ctr"/>
        <c:lblOffset val="100"/>
        <c:noMultiLvlLbl val="0"/>
      </c:catAx>
      <c:valAx>
        <c:axId val="54663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86.108999999999995</c:v>
                </c:pt>
                <c:pt idx="1">
                  <c:v>3.363</c:v>
                </c:pt>
                <c:pt idx="2">
                  <c:v>10.528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638960"/>
        <c:axId val="546637392"/>
      </c:barChart>
      <c:catAx>
        <c:axId val="5466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392"/>
        <c:crosses val="autoZero"/>
        <c:auto val="1"/>
        <c:lblAlgn val="ctr"/>
        <c:lblOffset val="100"/>
        <c:noMultiLvlLbl val="0"/>
      </c:catAx>
      <c:valAx>
        <c:axId val="54663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1587.6703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2096"/>
        <c:axId val="546638568"/>
      </c:barChart>
      <c:catAx>
        <c:axId val="5466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568"/>
        <c:crosses val="autoZero"/>
        <c:auto val="1"/>
        <c:lblAlgn val="ctr"/>
        <c:lblOffset val="100"/>
        <c:noMultiLvlLbl val="0"/>
      </c:catAx>
      <c:valAx>
        <c:axId val="54663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39.068905000000001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0920"/>
        <c:axId val="546643272"/>
      </c:barChart>
      <c:catAx>
        <c:axId val="546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3272"/>
        <c:crosses val="autoZero"/>
        <c:auto val="1"/>
        <c:lblAlgn val="ctr"/>
        <c:lblOffset val="100"/>
        <c:noMultiLvlLbl val="0"/>
      </c:catAx>
      <c:valAx>
        <c:axId val="54664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231.65826000000001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7784"/>
        <c:axId val="546638176"/>
      </c:barChart>
      <c:catAx>
        <c:axId val="54663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176"/>
        <c:crosses val="autoZero"/>
        <c:auto val="1"/>
        <c:lblAlgn val="ctr"/>
        <c:lblOffset val="100"/>
        <c:noMultiLvlLbl val="0"/>
      </c:catAx>
      <c:valAx>
        <c:axId val="54663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0.39048656999999998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0848"/>
        <c:axId val="263589880"/>
      </c:barChart>
      <c:catAx>
        <c:axId val="54424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89880"/>
        <c:crosses val="autoZero"/>
        <c:auto val="1"/>
        <c:lblAlgn val="ctr"/>
        <c:lblOffset val="100"/>
        <c:noMultiLvlLbl val="0"/>
      </c:catAx>
      <c:valAx>
        <c:axId val="263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2323.2262999999998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3664"/>
        <c:axId val="546640136"/>
      </c:barChart>
      <c:catAx>
        <c:axId val="5466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0136"/>
        <c:crosses val="autoZero"/>
        <c:auto val="1"/>
        <c:lblAlgn val="ctr"/>
        <c:lblOffset val="100"/>
        <c:noMultiLvlLbl val="0"/>
      </c:catAx>
      <c:valAx>
        <c:axId val="54664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6.9912877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9352"/>
        <c:axId val="554721920"/>
      </c:barChart>
      <c:catAx>
        <c:axId val="54663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1920"/>
        <c:crosses val="autoZero"/>
        <c:auto val="1"/>
        <c:lblAlgn val="ctr"/>
        <c:lblOffset val="100"/>
        <c:noMultiLvlLbl val="0"/>
      </c:catAx>
      <c:valAx>
        <c:axId val="55472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0.99932540000000003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1136"/>
        <c:axId val="554724664"/>
      </c:barChart>
      <c:catAx>
        <c:axId val="5547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4664"/>
        <c:crosses val="autoZero"/>
        <c:auto val="1"/>
        <c:lblAlgn val="ctr"/>
        <c:lblOffset val="100"/>
        <c:noMultiLvlLbl val="0"/>
      </c:catAx>
      <c:valAx>
        <c:axId val="55472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115.61671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7200"/>
        <c:axId val="553330336"/>
      </c:barChart>
      <c:catAx>
        <c:axId val="55332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336"/>
        <c:crosses val="autoZero"/>
        <c:auto val="1"/>
        <c:lblAlgn val="ctr"/>
        <c:lblOffset val="100"/>
        <c:noMultiLvlLbl val="0"/>
      </c:catAx>
      <c:valAx>
        <c:axId val="55333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0.47195517999999997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376"/>
        <c:axId val="553330728"/>
      </c:barChart>
      <c:catAx>
        <c:axId val="55332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728"/>
        <c:crosses val="autoZero"/>
        <c:auto val="1"/>
        <c:lblAlgn val="ctr"/>
        <c:lblOffset val="100"/>
        <c:noMultiLvlLbl val="0"/>
      </c:catAx>
      <c:valAx>
        <c:axId val="55333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9.3061570000000007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9552"/>
        <c:axId val="553333080"/>
      </c:barChart>
      <c:catAx>
        <c:axId val="55332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080"/>
        <c:crosses val="autoZero"/>
        <c:auto val="1"/>
        <c:lblAlgn val="ctr"/>
        <c:lblOffset val="100"/>
        <c:noMultiLvlLbl val="0"/>
      </c:catAx>
      <c:valAx>
        <c:axId val="5533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0.99932540000000003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1120"/>
        <c:axId val="553333472"/>
      </c:barChart>
      <c:catAx>
        <c:axId val="55333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472"/>
        <c:crosses val="autoZero"/>
        <c:auto val="1"/>
        <c:lblAlgn val="ctr"/>
        <c:lblOffset val="100"/>
        <c:noMultiLvlLbl val="0"/>
      </c:catAx>
      <c:valAx>
        <c:axId val="5533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235.52808999999999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2688"/>
        <c:axId val="553326024"/>
      </c:barChart>
      <c:catAx>
        <c:axId val="5533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6024"/>
        <c:crosses val="autoZero"/>
        <c:auto val="1"/>
        <c:lblAlgn val="ctr"/>
        <c:lblOffset val="100"/>
        <c:noMultiLvlLbl val="0"/>
      </c:catAx>
      <c:valAx>
        <c:axId val="55332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3.890774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6808"/>
        <c:axId val="553327984"/>
      </c:barChart>
      <c:catAx>
        <c:axId val="55332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7984"/>
        <c:crosses val="autoZero"/>
        <c:auto val="1"/>
        <c:lblAlgn val="ctr"/>
        <c:lblOffset val="100"/>
        <c:noMultiLvlLbl val="0"/>
      </c:catAx>
      <c:valAx>
        <c:axId val="55332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이양은, ID : H1310158)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09:19:07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1587.6703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39.244984000000002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14.304308000000001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86.108999999999995</v>
      </c>
      <c r="G8" s="59">
        <f>'DRIs DATA 입력'!G8</f>
        <v>3.363</v>
      </c>
      <c r="H8" s="59">
        <f>'DRIs DATA 입력'!H8</f>
        <v>10.528</v>
      </c>
      <c r="I8" s="46"/>
      <c r="J8" s="59" t="s">
        <v>215</v>
      </c>
      <c r="K8" s="59">
        <f>'DRIs DATA 입력'!K8</f>
        <v>2.4710000000000001</v>
      </c>
      <c r="L8" s="59">
        <f>'DRIs DATA 입력'!L8</f>
        <v>1.633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184.95866000000001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5.8519993000000001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0.39048656999999998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115.61671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39.068905000000001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0.84206420000000004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0.47195517999999997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9.3061570000000007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0.99932540000000003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235.52808999999999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3.890774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0.52938335999999997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9.3009170000000006E-3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231.65826000000001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748.68420000000003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2323.2262999999998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1649.2936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18.630413000000001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62.908169999999998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6.9912877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8.4868290000000002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302.50182999999998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3.4053165000000003E-2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3.3436685000000002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873.93079999999998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65.702470000000005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1" sqref="J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310</v>
      </c>
      <c r="B1" s="61" t="s">
        <v>311</v>
      </c>
      <c r="G1" s="62" t="s">
        <v>299</v>
      </c>
      <c r="H1" s="61" t="s">
        <v>312</v>
      </c>
    </row>
    <row r="3" spans="1:27" x14ac:dyDescent="0.3">
      <c r="A3" s="68" t="s">
        <v>313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277</v>
      </c>
      <c r="B4" s="67"/>
      <c r="C4" s="67"/>
      <c r="E4" s="69" t="s">
        <v>295</v>
      </c>
      <c r="F4" s="70"/>
      <c r="G4" s="70"/>
      <c r="H4" s="71"/>
      <c r="J4" s="69" t="s">
        <v>314</v>
      </c>
      <c r="K4" s="70"/>
      <c r="L4" s="71"/>
      <c r="N4" s="67" t="s">
        <v>300</v>
      </c>
      <c r="O4" s="67"/>
      <c r="P4" s="67"/>
      <c r="Q4" s="67"/>
      <c r="R4" s="67"/>
      <c r="S4" s="67"/>
      <c r="U4" s="67" t="s">
        <v>315</v>
      </c>
      <c r="V4" s="67"/>
      <c r="W4" s="67"/>
      <c r="X4" s="67"/>
      <c r="Y4" s="67"/>
      <c r="Z4" s="67"/>
    </row>
    <row r="5" spans="1:27" x14ac:dyDescent="0.3">
      <c r="A5" s="65"/>
      <c r="B5" s="65" t="s">
        <v>316</v>
      </c>
      <c r="C5" s="65" t="s">
        <v>302</v>
      </c>
      <c r="E5" s="65"/>
      <c r="F5" s="65" t="s">
        <v>317</v>
      </c>
      <c r="G5" s="65" t="s">
        <v>283</v>
      </c>
      <c r="H5" s="65" t="s">
        <v>300</v>
      </c>
      <c r="J5" s="65"/>
      <c r="K5" s="65" t="s">
        <v>318</v>
      </c>
      <c r="L5" s="65" t="s">
        <v>284</v>
      </c>
      <c r="N5" s="65"/>
      <c r="O5" s="65" t="s">
        <v>301</v>
      </c>
      <c r="P5" s="65" t="s">
        <v>276</v>
      </c>
      <c r="Q5" s="65" t="s">
        <v>282</v>
      </c>
      <c r="R5" s="65" t="s">
        <v>290</v>
      </c>
      <c r="S5" s="65" t="s">
        <v>302</v>
      </c>
      <c r="U5" s="65"/>
      <c r="V5" s="65" t="s">
        <v>301</v>
      </c>
      <c r="W5" s="65" t="s">
        <v>319</v>
      </c>
      <c r="X5" s="65" t="s">
        <v>282</v>
      </c>
      <c r="Y5" s="65" t="s">
        <v>290</v>
      </c>
      <c r="Z5" s="65" t="s">
        <v>320</v>
      </c>
    </row>
    <row r="6" spans="1:27" x14ac:dyDescent="0.3">
      <c r="A6" s="65" t="s">
        <v>321</v>
      </c>
      <c r="B6" s="65">
        <v>2000</v>
      </c>
      <c r="C6" s="65">
        <v>1587.6703</v>
      </c>
      <c r="E6" s="65" t="s">
        <v>305</v>
      </c>
      <c r="F6" s="65">
        <v>55</v>
      </c>
      <c r="G6" s="65">
        <v>15</v>
      </c>
      <c r="H6" s="65">
        <v>7</v>
      </c>
      <c r="J6" s="65" t="s">
        <v>322</v>
      </c>
      <c r="K6" s="65">
        <v>0.1</v>
      </c>
      <c r="L6" s="65">
        <v>4</v>
      </c>
      <c r="N6" s="65" t="s">
        <v>323</v>
      </c>
      <c r="O6" s="65">
        <v>45</v>
      </c>
      <c r="P6" s="65">
        <v>55</v>
      </c>
      <c r="Q6" s="65">
        <v>0</v>
      </c>
      <c r="R6" s="65">
        <v>0</v>
      </c>
      <c r="S6" s="65">
        <v>39.244984000000002</v>
      </c>
      <c r="U6" s="65" t="s">
        <v>278</v>
      </c>
      <c r="V6" s="65">
        <v>0</v>
      </c>
      <c r="W6" s="65">
        <v>0</v>
      </c>
      <c r="X6" s="65">
        <v>25</v>
      </c>
      <c r="Y6" s="65">
        <v>0</v>
      </c>
      <c r="Z6" s="65">
        <v>14.304308000000001</v>
      </c>
    </row>
    <row r="7" spans="1:27" x14ac:dyDescent="0.3">
      <c r="E7" s="65" t="s">
        <v>285</v>
      </c>
      <c r="F7" s="65">
        <v>65</v>
      </c>
      <c r="G7" s="65">
        <v>30</v>
      </c>
      <c r="H7" s="65">
        <v>20</v>
      </c>
      <c r="J7" s="65" t="s">
        <v>285</v>
      </c>
      <c r="K7" s="65">
        <v>1</v>
      </c>
      <c r="L7" s="65">
        <v>10</v>
      </c>
    </row>
    <row r="8" spans="1:27" x14ac:dyDescent="0.3">
      <c r="E8" s="65" t="s">
        <v>291</v>
      </c>
      <c r="F8" s="65">
        <v>86.108999999999995</v>
      </c>
      <c r="G8" s="65">
        <v>3.363</v>
      </c>
      <c r="H8" s="65">
        <v>10.528</v>
      </c>
      <c r="J8" s="65" t="s">
        <v>291</v>
      </c>
      <c r="K8" s="65">
        <v>2.4710000000000001</v>
      </c>
      <c r="L8" s="65">
        <v>1.633</v>
      </c>
    </row>
    <row r="13" spans="1:27" x14ac:dyDescent="0.3">
      <c r="A13" s="66" t="s">
        <v>292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324</v>
      </c>
      <c r="B14" s="67"/>
      <c r="C14" s="67"/>
      <c r="D14" s="67"/>
      <c r="E14" s="67"/>
      <c r="F14" s="67"/>
      <c r="H14" s="67" t="s">
        <v>286</v>
      </c>
      <c r="I14" s="67"/>
      <c r="J14" s="67"/>
      <c r="K14" s="67"/>
      <c r="L14" s="67"/>
      <c r="M14" s="67"/>
      <c r="O14" s="67" t="s">
        <v>279</v>
      </c>
      <c r="P14" s="67"/>
      <c r="Q14" s="67"/>
      <c r="R14" s="67"/>
      <c r="S14" s="67"/>
      <c r="T14" s="67"/>
      <c r="V14" s="67" t="s">
        <v>325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301</v>
      </c>
      <c r="C15" s="65" t="s">
        <v>276</v>
      </c>
      <c r="D15" s="65" t="s">
        <v>326</v>
      </c>
      <c r="E15" s="65" t="s">
        <v>327</v>
      </c>
      <c r="F15" s="65" t="s">
        <v>302</v>
      </c>
      <c r="H15" s="65"/>
      <c r="I15" s="65" t="s">
        <v>301</v>
      </c>
      <c r="J15" s="65" t="s">
        <v>276</v>
      </c>
      <c r="K15" s="65" t="s">
        <v>282</v>
      </c>
      <c r="L15" s="65" t="s">
        <v>327</v>
      </c>
      <c r="M15" s="65" t="s">
        <v>302</v>
      </c>
      <c r="O15" s="65"/>
      <c r="P15" s="65" t="s">
        <v>301</v>
      </c>
      <c r="Q15" s="65" t="s">
        <v>276</v>
      </c>
      <c r="R15" s="65" t="s">
        <v>282</v>
      </c>
      <c r="S15" s="65" t="s">
        <v>290</v>
      </c>
      <c r="T15" s="65" t="s">
        <v>302</v>
      </c>
      <c r="V15" s="65"/>
      <c r="W15" s="65" t="s">
        <v>301</v>
      </c>
      <c r="X15" s="65" t="s">
        <v>276</v>
      </c>
      <c r="Y15" s="65" t="s">
        <v>282</v>
      </c>
      <c r="Z15" s="65" t="s">
        <v>290</v>
      </c>
      <c r="AA15" s="65" t="s">
        <v>302</v>
      </c>
    </row>
    <row r="16" spans="1:27" x14ac:dyDescent="0.3">
      <c r="A16" s="65" t="s">
        <v>328</v>
      </c>
      <c r="B16" s="65">
        <v>500</v>
      </c>
      <c r="C16" s="65">
        <v>700</v>
      </c>
      <c r="D16" s="65">
        <v>0</v>
      </c>
      <c r="E16" s="65">
        <v>3000</v>
      </c>
      <c r="F16" s="65">
        <v>184.95866000000001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5.8519993000000001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0.39048656999999998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115.61671</v>
      </c>
    </row>
    <row r="23" spans="1:62" x14ac:dyDescent="0.3">
      <c r="A23" s="66" t="s">
        <v>293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329</v>
      </c>
      <c r="B24" s="67"/>
      <c r="C24" s="67"/>
      <c r="D24" s="67"/>
      <c r="E24" s="67"/>
      <c r="F24" s="67"/>
      <c r="H24" s="67" t="s">
        <v>287</v>
      </c>
      <c r="I24" s="67"/>
      <c r="J24" s="67"/>
      <c r="K24" s="67"/>
      <c r="L24" s="67"/>
      <c r="M24" s="67"/>
      <c r="O24" s="67" t="s">
        <v>303</v>
      </c>
      <c r="P24" s="67"/>
      <c r="Q24" s="67"/>
      <c r="R24" s="67"/>
      <c r="S24" s="67"/>
      <c r="T24" s="67"/>
      <c r="V24" s="67" t="s">
        <v>306</v>
      </c>
      <c r="W24" s="67"/>
      <c r="X24" s="67"/>
      <c r="Y24" s="67"/>
      <c r="Z24" s="67"/>
      <c r="AA24" s="67"/>
      <c r="AC24" s="67" t="s">
        <v>330</v>
      </c>
      <c r="AD24" s="67"/>
      <c r="AE24" s="67"/>
      <c r="AF24" s="67"/>
      <c r="AG24" s="67"/>
      <c r="AH24" s="67"/>
      <c r="AJ24" s="67" t="s">
        <v>294</v>
      </c>
      <c r="AK24" s="67"/>
      <c r="AL24" s="67"/>
      <c r="AM24" s="67"/>
      <c r="AN24" s="67"/>
      <c r="AO24" s="67"/>
      <c r="AQ24" s="67" t="s">
        <v>281</v>
      </c>
      <c r="AR24" s="67"/>
      <c r="AS24" s="67"/>
      <c r="AT24" s="67"/>
      <c r="AU24" s="67"/>
      <c r="AV24" s="67"/>
      <c r="AX24" s="67" t="s">
        <v>331</v>
      </c>
      <c r="AY24" s="67"/>
      <c r="AZ24" s="67"/>
      <c r="BA24" s="67"/>
      <c r="BB24" s="67"/>
      <c r="BC24" s="67"/>
      <c r="BE24" s="67" t="s">
        <v>332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301</v>
      </c>
      <c r="C25" s="65" t="s">
        <v>276</v>
      </c>
      <c r="D25" s="65" t="s">
        <v>282</v>
      </c>
      <c r="E25" s="65" t="s">
        <v>327</v>
      </c>
      <c r="F25" s="65" t="s">
        <v>320</v>
      </c>
      <c r="H25" s="65"/>
      <c r="I25" s="65" t="s">
        <v>301</v>
      </c>
      <c r="J25" s="65" t="s">
        <v>319</v>
      </c>
      <c r="K25" s="65" t="s">
        <v>282</v>
      </c>
      <c r="L25" s="65" t="s">
        <v>327</v>
      </c>
      <c r="M25" s="65" t="s">
        <v>320</v>
      </c>
      <c r="O25" s="65"/>
      <c r="P25" s="65" t="s">
        <v>301</v>
      </c>
      <c r="Q25" s="65" t="s">
        <v>276</v>
      </c>
      <c r="R25" s="65" t="s">
        <v>282</v>
      </c>
      <c r="S25" s="65" t="s">
        <v>290</v>
      </c>
      <c r="T25" s="65" t="s">
        <v>302</v>
      </c>
      <c r="V25" s="65"/>
      <c r="W25" s="65" t="s">
        <v>301</v>
      </c>
      <c r="X25" s="65" t="s">
        <v>319</v>
      </c>
      <c r="Y25" s="65" t="s">
        <v>282</v>
      </c>
      <c r="Z25" s="65" t="s">
        <v>290</v>
      </c>
      <c r="AA25" s="65" t="s">
        <v>320</v>
      </c>
      <c r="AC25" s="65"/>
      <c r="AD25" s="65" t="s">
        <v>333</v>
      </c>
      <c r="AE25" s="65" t="s">
        <v>319</v>
      </c>
      <c r="AF25" s="65" t="s">
        <v>282</v>
      </c>
      <c r="AG25" s="65" t="s">
        <v>290</v>
      </c>
      <c r="AH25" s="65" t="s">
        <v>320</v>
      </c>
      <c r="AJ25" s="65"/>
      <c r="AK25" s="65" t="s">
        <v>301</v>
      </c>
      <c r="AL25" s="65" t="s">
        <v>276</v>
      </c>
      <c r="AM25" s="65" t="s">
        <v>282</v>
      </c>
      <c r="AN25" s="65" t="s">
        <v>290</v>
      </c>
      <c r="AO25" s="65" t="s">
        <v>302</v>
      </c>
      <c r="AQ25" s="65"/>
      <c r="AR25" s="65" t="s">
        <v>301</v>
      </c>
      <c r="AS25" s="65" t="s">
        <v>319</v>
      </c>
      <c r="AT25" s="65" t="s">
        <v>326</v>
      </c>
      <c r="AU25" s="65" t="s">
        <v>290</v>
      </c>
      <c r="AV25" s="65" t="s">
        <v>320</v>
      </c>
      <c r="AX25" s="65"/>
      <c r="AY25" s="65" t="s">
        <v>333</v>
      </c>
      <c r="AZ25" s="65" t="s">
        <v>276</v>
      </c>
      <c r="BA25" s="65" t="s">
        <v>282</v>
      </c>
      <c r="BB25" s="65" t="s">
        <v>327</v>
      </c>
      <c r="BC25" s="65" t="s">
        <v>302</v>
      </c>
      <c r="BE25" s="65"/>
      <c r="BF25" s="65" t="s">
        <v>301</v>
      </c>
      <c r="BG25" s="65" t="s">
        <v>276</v>
      </c>
      <c r="BH25" s="65" t="s">
        <v>282</v>
      </c>
      <c r="BI25" s="65" t="s">
        <v>290</v>
      </c>
      <c r="BJ25" s="65" t="s">
        <v>302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39.068905000000001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0.84206420000000004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0.47195517999999997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9.3061570000000007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0.99932540000000003</v>
      </c>
      <c r="AJ26" s="65" t="s">
        <v>334</v>
      </c>
      <c r="AK26" s="65">
        <v>320</v>
      </c>
      <c r="AL26" s="65">
        <v>400</v>
      </c>
      <c r="AM26" s="65">
        <v>0</v>
      </c>
      <c r="AN26" s="65">
        <v>1000</v>
      </c>
      <c r="AO26" s="65">
        <v>235.52808999999999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3.890774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0.52938335999999997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9.3009170000000006E-3</v>
      </c>
    </row>
    <row r="33" spans="1:68" x14ac:dyDescent="0.3">
      <c r="A33" s="66" t="s">
        <v>288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335</v>
      </c>
      <c r="I34" s="67"/>
      <c r="J34" s="67"/>
      <c r="K34" s="67"/>
      <c r="L34" s="67"/>
      <c r="M34" s="67"/>
      <c r="O34" s="67" t="s">
        <v>336</v>
      </c>
      <c r="P34" s="67"/>
      <c r="Q34" s="67"/>
      <c r="R34" s="67"/>
      <c r="S34" s="67"/>
      <c r="T34" s="67"/>
      <c r="V34" s="67" t="s">
        <v>296</v>
      </c>
      <c r="W34" s="67"/>
      <c r="X34" s="67"/>
      <c r="Y34" s="67"/>
      <c r="Z34" s="67"/>
      <c r="AA34" s="67"/>
      <c r="AC34" s="67" t="s">
        <v>337</v>
      </c>
      <c r="AD34" s="67"/>
      <c r="AE34" s="67"/>
      <c r="AF34" s="67"/>
      <c r="AG34" s="67"/>
      <c r="AH34" s="67"/>
      <c r="AJ34" s="67" t="s">
        <v>338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301</v>
      </c>
      <c r="C35" s="65" t="s">
        <v>319</v>
      </c>
      <c r="D35" s="65" t="s">
        <v>326</v>
      </c>
      <c r="E35" s="65" t="s">
        <v>290</v>
      </c>
      <c r="F35" s="65" t="s">
        <v>320</v>
      </c>
      <c r="H35" s="65"/>
      <c r="I35" s="65" t="s">
        <v>301</v>
      </c>
      <c r="J35" s="65" t="s">
        <v>276</v>
      </c>
      <c r="K35" s="65" t="s">
        <v>282</v>
      </c>
      <c r="L35" s="65" t="s">
        <v>290</v>
      </c>
      <c r="M35" s="65" t="s">
        <v>302</v>
      </c>
      <c r="O35" s="65"/>
      <c r="P35" s="65" t="s">
        <v>301</v>
      </c>
      <c r="Q35" s="65" t="s">
        <v>276</v>
      </c>
      <c r="R35" s="65" t="s">
        <v>326</v>
      </c>
      <c r="S35" s="65" t="s">
        <v>290</v>
      </c>
      <c r="T35" s="65" t="s">
        <v>302</v>
      </c>
      <c r="V35" s="65"/>
      <c r="W35" s="65" t="s">
        <v>333</v>
      </c>
      <c r="X35" s="65" t="s">
        <v>276</v>
      </c>
      <c r="Y35" s="65" t="s">
        <v>282</v>
      </c>
      <c r="Z35" s="65" t="s">
        <v>290</v>
      </c>
      <c r="AA35" s="65" t="s">
        <v>302</v>
      </c>
      <c r="AC35" s="65"/>
      <c r="AD35" s="65" t="s">
        <v>301</v>
      </c>
      <c r="AE35" s="65" t="s">
        <v>319</v>
      </c>
      <c r="AF35" s="65" t="s">
        <v>282</v>
      </c>
      <c r="AG35" s="65" t="s">
        <v>327</v>
      </c>
      <c r="AH35" s="65" t="s">
        <v>302</v>
      </c>
      <c r="AJ35" s="65"/>
      <c r="AK35" s="65" t="s">
        <v>301</v>
      </c>
      <c r="AL35" s="65" t="s">
        <v>319</v>
      </c>
      <c r="AM35" s="65" t="s">
        <v>282</v>
      </c>
      <c r="AN35" s="65" t="s">
        <v>327</v>
      </c>
      <c r="AO35" s="65" t="s">
        <v>302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231.65826000000001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3000</v>
      </c>
      <c r="M36" s="65">
        <v>748.68420000000003</v>
      </c>
      <c r="O36" s="65" t="s">
        <v>19</v>
      </c>
      <c r="P36" s="65">
        <v>0</v>
      </c>
      <c r="Q36" s="65">
        <v>0</v>
      </c>
      <c r="R36" s="65">
        <v>1100</v>
      </c>
      <c r="S36" s="65">
        <v>2000</v>
      </c>
      <c r="T36" s="65">
        <v>2323.2262999999998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1649.2936</v>
      </c>
      <c r="AC36" s="65" t="s">
        <v>21</v>
      </c>
      <c r="AD36" s="65">
        <v>0</v>
      </c>
      <c r="AE36" s="65">
        <v>0</v>
      </c>
      <c r="AF36" s="65">
        <v>1700</v>
      </c>
      <c r="AG36" s="65">
        <v>0</v>
      </c>
      <c r="AH36" s="65">
        <v>18.630413000000001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62.908169999999998</v>
      </c>
    </row>
    <row r="43" spans="1:68" x14ac:dyDescent="0.3">
      <c r="A43" s="66" t="s">
        <v>307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339</v>
      </c>
      <c r="B44" s="67"/>
      <c r="C44" s="67"/>
      <c r="D44" s="67"/>
      <c r="E44" s="67"/>
      <c r="F44" s="67"/>
      <c r="H44" s="67" t="s">
        <v>340</v>
      </c>
      <c r="I44" s="67"/>
      <c r="J44" s="67"/>
      <c r="K44" s="67"/>
      <c r="L44" s="67"/>
      <c r="M44" s="67"/>
      <c r="O44" s="67" t="s">
        <v>304</v>
      </c>
      <c r="P44" s="67"/>
      <c r="Q44" s="67"/>
      <c r="R44" s="67"/>
      <c r="S44" s="67"/>
      <c r="T44" s="67"/>
      <c r="V44" s="67" t="s">
        <v>341</v>
      </c>
      <c r="W44" s="67"/>
      <c r="X44" s="67"/>
      <c r="Y44" s="67"/>
      <c r="Z44" s="67"/>
      <c r="AA44" s="67"/>
      <c r="AC44" s="67" t="s">
        <v>342</v>
      </c>
      <c r="AD44" s="67"/>
      <c r="AE44" s="67"/>
      <c r="AF44" s="67"/>
      <c r="AG44" s="67"/>
      <c r="AH44" s="67"/>
      <c r="AJ44" s="67" t="s">
        <v>308</v>
      </c>
      <c r="AK44" s="67"/>
      <c r="AL44" s="67"/>
      <c r="AM44" s="67"/>
      <c r="AN44" s="67"/>
      <c r="AO44" s="67"/>
      <c r="AQ44" s="67" t="s">
        <v>289</v>
      </c>
      <c r="AR44" s="67"/>
      <c r="AS44" s="67"/>
      <c r="AT44" s="67"/>
      <c r="AU44" s="67"/>
      <c r="AV44" s="67"/>
      <c r="AX44" s="67" t="s">
        <v>280</v>
      </c>
      <c r="AY44" s="67"/>
      <c r="AZ44" s="67"/>
      <c r="BA44" s="67"/>
      <c r="BB44" s="67"/>
      <c r="BC44" s="67"/>
      <c r="BE44" s="67" t="s">
        <v>343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301</v>
      </c>
      <c r="C45" s="65" t="s">
        <v>319</v>
      </c>
      <c r="D45" s="65" t="s">
        <v>282</v>
      </c>
      <c r="E45" s="65" t="s">
        <v>290</v>
      </c>
      <c r="F45" s="65" t="s">
        <v>302</v>
      </c>
      <c r="H45" s="65"/>
      <c r="I45" s="65" t="s">
        <v>333</v>
      </c>
      <c r="J45" s="65" t="s">
        <v>276</v>
      </c>
      <c r="K45" s="65" t="s">
        <v>282</v>
      </c>
      <c r="L45" s="65" t="s">
        <v>327</v>
      </c>
      <c r="M45" s="65" t="s">
        <v>320</v>
      </c>
      <c r="O45" s="65"/>
      <c r="P45" s="65" t="s">
        <v>301</v>
      </c>
      <c r="Q45" s="65" t="s">
        <v>276</v>
      </c>
      <c r="R45" s="65" t="s">
        <v>326</v>
      </c>
      <c r="S45" s="65" t="s">
        <v>290</v>
      </c>
      <c r="T45" s="65" t="s">
        <v>302</v>
      </c>
      <c r="V45" s="65"/>
      <c r="W45" s="65" t="s">
        <v>301</v>
      </c>
      <c r="X45" s="65" t="s">
        <v>319</v>
      </c>
      <c r="Y45" s="65" t="s">
        <v>282</v>
      </c>
      <c r="Z45" s="65" t="s">
        <v>290</v>
      </c>
      <c r="AA45" s="65" t="s">
        <v>320</v>
      </c>
      <c r="AC45" s="65"/>
      <c r="AD45" s="65" t="s">
        <v>301</v>
      </c>
      <c r="AE45" s="65" t="s">
        <v>276</v>
      </c>
      <c r="AF45" s="65" t="s">
        <v>282</v>
      </c>
      <c r="AG45" s="65" t="s">
        <v>290</v>
      </c>
      <c r="AH45" s="65" t="s">
        <v>302</v>
      </c>
      <c r="AJ45" s="65"/>
      <c r="AK45" s="65" t="s">
        <v>301</v>
      </c>
      <c r="AL45" s="65" t="s">
        <v>319</v>
      </c>
      <c r="AM45" s="65" t="s">
        <v>282</v>
      </c>
      <c r="AN45" s="65" t="s">
        <v>290</v>
      </c>
      <c r="AO45" s="65" t="s">
        <v>320</v>
      </c>
      <c r="AQ45" s="65"/>
      <c r="AR45" s="65" t="s">
        <v>333</v>
      </c>
      <c r="AS45" s="65" t="s">
        <v>276</v>
      </c>
      <c r="AT45" s="65" t="s">
        <v>282</v>
      </c>
      <c r="AU45" s="65" t="s">
        <v>290</v>
      </c>
      <c r="AV45" s="65" t="s">
        <v>320</v>
      </c>
      <c r="AX45" s="65"/>
      <c r="AY45" s="65" t="s">
        <v>301</v>
      </c>
      <c r="AZ45" s="65" t="s">
        <v>319</v>
      </c>
      <c r="BA45" s="65" t="s">
        <v>282</v>
      </c>
      <c r="BB45" s="65" t="s">
        <v>327</v>
      </c>
      <c r="BC45" s="65" t="s">
        <v>302</v>
      </c>
      <c r="BE45" s="65"/>
      <c r="BF45" s="65" t="s">
        <v>301</v>
      </c>
      <c r="BG45" s="65" t="s">
        <v>276</v>
      </c>
      <c r="BH45" s="65" t="s">
        <v>326</v>
      </c>
      <c r="BI45" s="65" t="s">
        <v>290</v>
      </c>
      <c r="BJ45" s="65" t="s">
        <v>302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6.9912877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8.4868290000000002</v>
      </c>
      <c r="O46" s="65" t="s">
        <v>309</v>
      </c>
      <c r="P46" s="65">
        <v>600</v>
      </c>
      <c r="Q46" s="65">
        <v>800</v>
      </c>
      <c r="R46" s="65">
        <v>0</v>
      </c>
      <c r="S46" s="65">
        <v>10000</v>
      </c>
      <c r="T46" s="65">
        <v>302.50182999999998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3.4053165000000003E-2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3.3436685000000002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873.93079999999998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65.702470000000005</v>
      </c>
      <c r="AX46" s="65" t="s">
        <v>297</v>
      </c>
      <c r="AY46" s="65"/>
      <c r="AZ46" s="65"/>
      <c r="BA46" s="65"/>
      <c r="BB46" s="65"/>
      <c r="BC46" s="65"/>
      <c r="BE46" s="65" t="s">
        <v>344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2" sqref="G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345</v>
      </c>
      <c r="B2" s="61" t="s">
        <v>346</v>
      </c>
      <c r="C2" s="61" t="s">
        <v>298</v>
      </c>
      <c r="D2" s="61">
        <v>88</v>
      </c>
      <c r="E2" s="61">
        <v>1587.6703</v>
      </c>
      <c r="F2" s="61">
        <v>320.98764</v>
      </c>
      <c r="G2" s="61">
        <v>12.536754</v>
      </c>
      <c r="H2" s="61">
        <v>7.8005195000000001</v>
      </c>
      <c r="I2" s="61">
        <v>4.7362339999999996</v>
      </c>
      <c r="J2" s="61">
        <v>39.244984000000002</v>
      </c>
      <c r="K2" s="61">
        <v>28.928421</v>
      </c>
      <c r="L2" s="61">
        <v>10.316564</v>
      </c>
      <c r="M2" s="61">
        <v>14.304308000000001</v>
      </c>
      <c r="N2" s="61">
        <v>3.1576257000000001</v>
      </c>
      <c r="O2" s="61">
        <v>6.4149995000000004</v>
      </c>
      <c r="P2" s="61">
        <v>289.00493999999998</v>
      </c>
      <c r="Q2" s="61">
        <v>11.002056</v>
      </c>
      <c r="R2" s="61">
        <v>184.95866000000001</v>
      </c>
      <c r="S2" s="61">
        <v>14.284724000000001</v>
      </c>
      <c r="T2" s="61">
        <v>2048.0873999999999</v>
      </c>
      <c r="U2" s="61">
        <v>0.39048656999999998</v>
      </c>
      <c r="V2" s="61">
        <v>5.8519993000000001</v>
      </c>
      <c r="W2" s="61">
        <v>115.61671</v>
      </c>
      <c r="X2" s="61">
        <v>39.068905000000001</v>
      </c>
      <c r="Y2" s="61">
        <v>0.84206420000000004</v>
      </c>
      <c r="Z2" s="61">
        <v>0.47195517999999997</v>
      </c>
      <c r="AA2" s="61">
        <v>9.3061570000000007</v>
      </c>
      <c r="AB2" s="61">
        <v>0.99932540000000003</v>
      </c>
      <c r="AC2" s="61">
        <v>235.52808999999999</v>
      </c>
      <c r="AD2" s="61">
        <v>3.890774</v>
      </c>
      <c r="AE2" s="61">
        <v>0.52938335999999997</v>
      </c>
      <c r="AF2" s="61">
        <v>9.3009170000000006E-3</v>
      </c>
      <c r="AG2" s="61">
        <v>231.65826000000001</v>
      </c>
      <c r="AH2" s="61">
        <v>126.83947999999999</v>
      </c>
      <c r="AI2" s="61">
        <v>104.81878</v>
      </c>
      <c r="AJ2" s="61">
        <v>748.68420000000003</v>
      </c>
      <c r="AK2" s="61">
        <v>2323.2262999999998</v>
      </c>
      <c r="AL2" s="61">
        <v>18.630413000000001</v>
      </c>
      <c r="AM2" s="61">
        <v>1649.2936</v>
      </c>
      <c r="AN2" s="61">
        <v>62.908169999999998</v>
      </c>
      <c r="AO2" s="61">
        <v>6.9912877</v>
      </c>
      <c r="AP2" s="61">
        <v>5.4483366000000002</v>
      </c>
      <c r="AQ2" s="61">
        <v>1.542951</v>
      </c>
      <c r="AR2" s="61">
        <v>8.4868290000000002</v>
      </c>
      <c r="AS2" s="61">
        <v>302.50182999999998</v>
      </c>
      <c r="AT2" s="61">
        <v>3.4053165000000003E-2</v>
      </c>
      <c r="AU2" s="61">
        <v>3.3436685000000002</v>
      </c>
      <c r="AV2" s="61">
        <v>873.93079999999998</v>
      </c>
      <c r="AW2" s="61">
        <v>65.702470000000005</v>
      </c>
      <c r="AX2" s="61">
        <v>1.9107860000000001E-2</v>
      </c>
      <c r="AY2" s="61">
        <v>0.18084167000000001</v>
      </c>
      <c r="AZ2" s="61">
        <v>50.887599999999999</v>
      </c>
      <c r="BA2" s="61">
        <v>8.5621609999999997</v>
      </c>
      <c r="BB2" s="61">
        <v>2.430993</v>
      </c>
      <c r="BC2" s="61">
        <v>3.2878742000000001</v>
      </c>
      <c r="BD2" s="61">
        <v>2.843153</v>
      </c>
      <c r="BE2" s="61">
        <v>0.21967654</v>
      </c>
      <c r="BF2" s="61">
        <v>0.86930980000000002</v>
      </c>
      <c r="BG2" s="61">
        <v>0</v>
      </c>
      <c r="BH2" s="61">
        <v>0</v>
      </c>
      <c r="BI2" s="61">
        <v>0</v>
      </c>
      <c r="BJ2" s="61">
        <v>2.9709061999999998E-3</v>
      </c>
      <c r="BK2" s="61">
        <v>0</v>
      </c>
      <c r="BL2" s="61">
        <v>6.9833800000000001E-2</v>
      </c>
      <c r="BM2" s="61">
        <v>1.0153154</v>
      </c>
      <c r="BN2" s="61">
        <v>0.30234113000000001</v>
      </c>
      <c r="BO2" s="61">
        <v>14.100714</v>
      </c>
      <c r="BP2" s="61">
        <v>3.2146789999999998</v>
      </c>
      <c r="BQ2" s="61">
        <v>4.649724</v>
      </c>
      <c r="BR2" s="61">
        <v>15.938446000000001</v>
      </c>
      <c r="BS2" s="61">
        <v>2.7717345</v>
      </c>
      <c r="BT2" s="61">
        <v>3.8875768000000002</v>
      </c>
      <c r="BU2" s="61">
        <v>1.6422012000000001E-3</v>
      </c>
      <c r="BV2" s="61">
        <v>7.2770669999999999E-3</v>
      </c>
      <c r="BW2" s="61">
        <v>0.24450947000000001</v>
      </c>
      <c r="BX2" s="61">
        <v>0.28243180000000001</v>
      </c>
      <c r="BY2" s="61">
        <v>2.3642112999999999E-2</v>
      </c>
      <c r="BZ2" s="61">
        <v>0</v>
      </c>
      <c r="CA2" s="61">
        <v>6.2097244000000003E-2</v>
      </c>
      <c r="CB2" s="61">
        <v>8.4202270000000006E-3</v>
      </c>
      <c r="CC2" s="61">
        <v>2.3334974000000001E-2</v>
      </c>
      <c r="CD2" s="61">
        <v>0.25915201999999998</v>
      </c>
      <c r="CE2" s="61">
        <v>7.1871597000000001E-3</v>
      </c>
      <c r="CF2" s="61">
        <v>7.3283469999999998E-3</v>
      </c>
      <c r="CG2" s="61">
        <v>0</v>
      </c>
      <c r="CH2" s="61">
        <v>7.1999995000000003E-4</v>
      </c>
      <c r="CI2" s="61">
        <v>0</v>
      </c>
      <c r="CJ2" s="61">
        <v>0.45535108000000002</v>
      </c>
      <c r="CK2" s="61">
        <v>1.7515733999999999E-3</v>
      </c>
      <c r="CL2" s="61">
        <v>2.2306343999999999E-2</v>
      </c>
      <c r="CM2" s="61">
        <v>0.93208009999999997</v>
      </c>
      <c r="CN2" s="61">
        <v>1826.1619000000001</v>
      </c>
      <c r="CO2" s="61">
        <v>3050.1930000000002</v>
      </c>
      <c r="CP2" s="61">
        <v>990.38885000000005</v>
      </c>
      <c r="CQ2" s="61">
        <v>524.85546999999997</v>
      </c>
      <c r="CR2" s="61">
        <v>301.7133</v>
      </c>
      <c r="CS2" s="61">
        <v>507.25029999999998</v>
      </c>
      <c r="CT2" s="61">
        <v>1700.4272000000001</v>
      </c>
      <c r="CU2" s="61">
        <v>752.77859999999998</v>
      </c>
      <c r="CV2" s="61">
        <v>1673.8770999999999</v>
      </c>
      <c r="CW2" s="61">
        <v>715.89779999999996</v>
      </c>
      <c r="CX2" s="61">
        <v>226.74744999999999</v>
      </c>
      <c r="CY2" s="61">
        <v>2671.9360000000001</v>
      </c>
      <c r="CZ2" s="61">
        <v>743.39080000000001</v>
      </c>
      <c r="DA2" s="61">
        <v>2514.4888000000001</v>
      </c>
      <c r="DB2" s="61">
        <v>2860.6293999999998</v>
      </c>
      <c r="DC2" s="61">
        <v>2907.9104000000002</v>
      </c>
      <c r="DD2" s="61">
        <v>3810.364</v>
      </c>
      <c r="DE2" s="61">
        <v>570.49469999999997</v>
      </c>
      <c r="DF2" s="61">
        <v>3258.7235999999998</v>
      </c>
      <c r="DG2" s="61">
        <v>911.08234000000004</v>
      </c>
      <c r="DH2" s="61">
        <v>65.825519999999997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8.5621609999999997</v>
      </c>
      <c r="B6">
        <f>BB2</f>
        <v>2.430993</v>
      </c>
      <c r="C6">
        <f>BC2</f>
        <v>3.2878742000000001</v>
      </c>
      <c r="D6">
        <f>BD2</f>
        <v>2.843153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12196</v>
      </c>
      <c r="C2" s="56">
        <f ca="1">YEAR(TODAY())-YEAR(B2)+IF(TODAY()&gt;=DATE(YEAR(TODAY()),MONTH(B2),DAY(B2)),0,-1)</f>
        <v>88</v>
      </c>
      <c r="E2" s="52">
        <v>169</v>
      </c>
      <c r="F2" s="53" t="s">
        <v>275</v>
      </c>
      <c r="G2" s="52">
        <v>73.900000000000006</v>
      </c>
      <c r="H2" s="51" t="s">
        <v>40</v>
      </c>
      <c r="I2" s="72">
        <f>ROUND(G3/E3^2,1)</f>
        <v>25.9</v>
      </c>
    </row>
    <row r="3" spans="1:9" x14ac:dyDescent="0.3">
      <c r="E3" s="51">
        <f>E2/100</f>
        <v>1.69</v>
      </c>
      <c r="F3" s="51" t="s">
        <v>39</v>
      </c>
      <c r="G3" s="51">
        <f>G2</f>
        <v>73.900000000000006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44448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이양은, ID : H1310158)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09:19:07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0" sqref="F10:I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44448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88</v>
      </c>
      <c r="G12" s="94"/>
      <c r="H12" s="94"/>
      <c r="I12" s="94"/>
      <c r="K12" s="123">
        <f>'개인정보 및 신체계측 입력'!E2</f>
        <v>169</v>
      </c>
      <c r="L12" s="124"/>
      <c r="M12" s="117">
        <f>'개인정보 및 신체계측 입력'!G2</f>
        <v>73.900000000000006</v>
      </c>
      <c r="N12" s="118"/>
      <c r="O12" s="113" t="s">
        <v>270</v>
      </c>
      <c r="P12" s="107"/>
      <c r="Q12" s="90">
        <f>'개인정보 및 신체계측 입력'!I2</f>
        <v>25.9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이양은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86.108999999999995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3.363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10.528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1.6</v>
      </c>
      <c r="L72" s="36" t="s">
        <v>52</v>
      </c>
      <c r="M72" s="36">
        <f>ROUND('DRIs DATA'!K8,1)</f>
        <v>2.5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24.66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48.77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39.07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66.62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28.96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154.88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69.91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2021-11-11T01:01:11Z</dcterms:modified>
</cp:coreProperties>
</file>