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<sst xmlns="http://schemas.openxmlformats.org/spreadsheetml/2006/main" count="692" uniqueCount="338">
  <si>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</si>
  <si>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</si>
  <si>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</si>
  <si>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</si>
  <si>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</si>
  <si>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</si>
  <si>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</si>
  <si>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</si>
  <si>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</si>
  <si>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</si>
  <si>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</si>
  <si>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</si>
  <si>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</si>
  <si>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</si>
  <si>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</si>
  <si>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</si>
  <si>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</si>
  <si>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</si>
  <si>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</si>
  <si>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</si>
  <si>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</si>
  <si>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</si>
  <si>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</si>
  <si>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</si>
  <si>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</si>
  <si>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</si>
  <si>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</si>
  <si>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</si>
  <si>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</si>
  <si>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</si>
  <si>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</si>
  <si>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</si>
  <si>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</si>
  <si>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</si>
  <si>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</si>
  <si>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</si>
  <si>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</si>
  <si>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</si>
  <si>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</si>
  <si>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</si>
  <si>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</si>
  <si>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</si>
  <si>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</si>
  <si>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</si>
  <si>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</si>
  <si>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</si>
  <si>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</si>
  <si>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</si>
  <si>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</si>
  <si>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</si>
  <si>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</si>
  <si>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</si>
  <si>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</si>
  <si>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</si>
  <si>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</si>
  <si>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</si>
  <si>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</si>
  <si>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</si>
  <si>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</si>
  <si>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</si>
  <si>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</si>
  <si>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</si>
  <si>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</si>
  <si>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</si>
  <si>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</si>
  <si>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</si>
  <si>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</si>
  <si>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</si>
  <si>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</si>
  <si>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</si>
  <si>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</si>
  <si>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</si>
  <si>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</si>
  <si>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</si>
  <si>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</si>
  <si>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</si>
  <si>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</si>
  <si>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</si>
  <si>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</si>
  <si>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</si>
  <si>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</si>
  <si>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</si>
  <si>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</si>
  <si>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</si>
  <si>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</si>
  <si>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</si>
  <si>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</si>
  <si>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</si>
  <si>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</si>
  <si>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</si>
  <si>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</si>
  <si>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</si>
  <si>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</si>
  <si>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</si>
  <si>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</si>
  <si>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</si>
  <si>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</si>
  <si>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</si>
  <si>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</si>
  <si>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</si>
  <si>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</si>
  <si>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</si>
  <si>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</si>
  <si>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</si>
  <si>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</si>
  <si>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</si>
  <si>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</si>
  <si>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</si>
  <si>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</si>
  <si>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</si>
  <si>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</si>
  <si>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</si>
  <si>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</si>
  <si>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</si>
  <si>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</si>
  <si>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</si>
  <si>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</si>
  <si>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</si>
  <si>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</si>
  <si>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</si>
  <si>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</si>
  <si>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</si>
  <si>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</si>
  <si>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</si>
  <si>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</si>
  <si>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</si>
  <si>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</si>
  <si>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</si>
  <si>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</si>
  <si>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</si>
  <si>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</si>
  <si>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</si>
  <si>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</si>
  <si>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</si>
  <si>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</si>
  <si>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</si>
  <si>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</si>
  <si>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</si>
  <si>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</si>
  <si>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</si>
  <si>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</si>
  <si>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</si>
  <si>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</si>
  <si>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</si>
  <si>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</si>
  <si>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</si>
  <si>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</si>
  <si>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</si>
  <si>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</si>
  <si>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</si>
  <si>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</si>
  <si>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</si>
  <si>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</si>
  <si>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</si>
  <si>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</si>
  <si>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</si>
  <si>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</si>
  <si>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</si>
  <si>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</si>
  <si>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</si>
  <si>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</si>
  <si>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</si>
  <si>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</si>
  <si>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</si>
  <si>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</si>
  <si>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</si>
  <si>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</si>
  <si>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</si>
  <si>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</si>
  <si>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</si>
  <si>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</si>
  <si>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</si>
  <si>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</si>
  <si>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</si>
  <si>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</si>
  <si>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</si>
  <si>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</si>
  <si>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</si>
  <si>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</si>
  <si>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</si>
  <si>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</si>
  <si>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</si>
  <si>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</si>
  <si>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</si>
  <si>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</si>
  <si>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</si>
  <si>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</si>
  <si>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</si>
  <si>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</si>
  <si>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</si>
  <si>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</si>
  <si>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</si>
  <si>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</si>
  <si>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</si>
  <si>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</si>
  <si>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</si>
  <si>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</si>
  <si>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</si>
  <si>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</si>
  <si>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</si>
  <si>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</si>
  <si>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</si>
  <si>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</si>
  <si>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</si>
  <si>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</si>
  <si>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</si>
  <si>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</si>
  <si>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</si>
  <si>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</si>
  <si>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</si>
  <si>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</si>
  <si>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</si>
  <si>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</si>
  <si>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</si>
  <si>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</si>
  <si>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</si>
  <si>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</si>
  <si>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</si>
  <si>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</si>
  <si>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</si>
  <si>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</si>
  <si>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</si>
  <si>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</si>
  <si>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</si>
  <si>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</si>
  <si>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</si>
  <si>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</si>
  <si>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</si>
  <si>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</si>
  <si>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</si>
  <si>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</si>
  <si>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</si>
  <si>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</si>
  <si>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</si>
  <si>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</si>
  <si>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</si>
  <si>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</si>
  <si>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</si>
  <si>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</si>
  <si>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</si>
  <si>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</si>
  <si>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</si>
  <si>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</si>
  <si>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</si>
  <si>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</si>
  <si>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</si>
  <si>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</si>
  <si>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</si>
  <si>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</si>
  <si>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</si>
  <si>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</si>
  <si>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</si>
  <si>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</si>
  <si>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</si>
  <si>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</si>
  <si>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</si>
  <si>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</si>
  <si>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</si>
  <si>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</si>
  <si>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</si>
  <si>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</si>
  <si>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</si>
  <si>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</si>
  <si>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</si>
  <si>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</si>
  <si>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</si>
  <si>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</si>
  <si>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</si>
  <si>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</si>
  <si>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</si>
  <si>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</si>
  <si>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</si>
  <si>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</si>
  <si>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</si>
  <si>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</si>
  <si>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</si>
  <si>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</si>
  <si>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</si>
  <si>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</si>
  <si>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</si>
  <si>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</si>
  <si>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</si>
  <si>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</si>
  <si>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</si>
  <si>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</si>
  <si>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</si>
  <si>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</si>
  <si>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</si>
  <si>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</si>
  <si>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</si>
  <si>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</si>
  <si>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</si>
  <si>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</si>
  <si>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</si>
  <si>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</si>
  <si>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</si>
  <si>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</si>
  <si>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</si>
  <si>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</si>
  <si>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</si>
  <si>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</si>
  <si>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</si>
  <si>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</si>
  <si>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</si>
  <si>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</si>
  <si>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</si>
  <si>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</si>
  <si>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</si>
  <si>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</si>
  <si>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</si>
  <si>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</si>
  <si>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</si>
  <si>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</si>
  <si>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</si>
  <si>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탄수화물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</si>
  <si>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</si>
  <si>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</si>
  <si>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</si>
  <si>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</si>
  <si>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</si>
  <si>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</si>
  <si>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</si>
  <si>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</si>
  <si>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</si>
  <si>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</si>
  <si>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</si>
  <si>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</si>
  <si>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</si>
  <si>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</si>
  <si>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</si>
  <si>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</si>
  <si>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</si>
  <si>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(설문지 : FFQ 95문항 설문지, 사용자 : 홍승민, ID : H1310175)</t>
  </si>
  <si>
    <t>2022년 01월 13일 10:51:54</t>
  </si>
  <si>
    <t>구리(ug/일)</t>
    <phoneticPr fontId="1" type="noConversion"/>
  </si>
  <si>
    <t>H1310175</t>
  </si>
  <si>
    <t>홍승민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</si>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</sst>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46.720398000000003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02888896"/>
        <c:axId val="528190728"/>
      </c:barChart>
      <c:catAx>
        <c:axId val="20288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0728"/>
        <c:crosses val="autoZero"/>
        <c:auto val="1"/>
        <c:lblAlgn val="ctr"/>
        <c:lblOffset val="100"/>
        <c:noMultiLvlLbl val="0"/>
      </c:catAx>
      <c:valAx>
        <c:axId val="528190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0288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1.2159103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9680"/>
        <c:axId val="528800072"/>
      </c:barChart>
      <c:catAx>
        <c:axId val="528799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072"/>
        <c:crosses val="autoZero"/>
        <c:auto val="1"/>
        <c:lblAlgn val="ctr"/>
        <c:lblOffset val="100"/>
        <c:noMultiLvlLbl val="0"/>
      </c:catAx>
      <c:valAx>
        <c:axId val="52880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9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9.2647610000000005E-2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8504"/>
        <c:axId val="528801248"/>
      </c:barChart>
      <c:catAx>
        <c:axId val="528798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1248"/>
        <c:crosses val="autoZero"/>
        <c:auto val="1"/>
        <c:lblAlgn val="ctr"/>
        <c:lblOffset val="100"/>
        <c:noMultiLvlLbl val="0"/>
      </c:catAx>
      <c:valAx>
        <c:axId val="52880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8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780.22289999999998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2424"/>
        <c:axId val="528803208"/>
      </c:barChart>
      <c:catAx>
        <c:axId val="52880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3208"/>
        <c:crosses val="autoZero"/>
        <c:auto val="1"/>
        <c:lblAlgn val="ctr"/>
        <c:lblOffset val="100"/>
        <c:noMultiLvlLbl val="0"/>
      </c:catAx>
      <c:valAx>
        <c:axId val="528803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1399.9670000000001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3992"/>
        <c:axId val="528796936"/>
      </c:barChart>
      <c:catAx>
        <c:axId val="52880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96936"/>
        <c:crosses val="autoZero"/>
        <c:auto val="1"/>
        <c:lblAlgn val="ctr"/>
        <c:lblOffset val="100"/>
        <c:noMultiLvlLbl val="0"/>
      </c:catAx>
      <c:valAx>
        <c:axId val="52879693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23.532147999999999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7328"/>
        <c:axId val="528797720"/>
      </c:barChart>
      <c:catAx>
        <c:axId val="528797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797720"/>
        <c:crosses val="autoZero"/>
        <c:auto val="1"/>
        <c:lblAlgn val="ctr"/>
        <c:lblOffset val="100"/>
        <c:noMultiLvlLbl val="0"/>
      </c:catAx>
      <c:valAx>
        <c:axId val="528797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7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38.628822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6272"/>
        <c:axId val="563904312"/>
      </c:barChart>
      <c:catAx>
        <c:axId val="563906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4312"/>
        <c:crosses val="autoZero"/>
        <c:auto val="1"/>
        <c:lblAlgn val="ctr"/>
        <c:lblOffset val="100"/>
        <c:noMultiLvlLbl val="0"/>
      </c:catAx>
      <c:valAx>
        <c:axId val="563904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6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7.2174234000000004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7840"/>
        <c:axId val="563901176"/>
      </c:barChart>
      <c:catAx>
        <c:axId val="56390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1176"/>
        <c:crosses val="autoZero"/>
        <c:auto val="1"/>
        <c:lblAlgn val="ctr"/>
        <c:lblOffset val="100"/>
        <c:noMultiLvlLbl val="0"/>
      </c:catAx>
      <c:valAx>
        <c:axId val="5639011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7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232.42278999999999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6664"/>
        <c:axId val="563907056"/>
      </c:barChart>
      <c:catAx>
        <c:axId val="56390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7056"/>
        <c:crosses val="autoZero"/>
        <c:auto val="1"/>
        <c:lblAlgn val="ctr"/>
        <c:lblOffset val="100"/>
        <c:noMultiLvlLbl val="0"/>
      </c:catAx>
      <c:valAx>
        <c:axId val="56390705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6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4.6184332999999996E-3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096"/>
        <c:axId val="563902352"/>
      </c:barChart>
      <c:catAx>
        <c:axId val="563905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2352"/>
        <c:crosses val="autoZero"/>
        <c:auto val="1"/>
        <c:lblAlgn val="ctr"/>
        <c:lblOffset val="100"/>
        <c:noMultiLvlLbl val="0"/>
      </c:catAx>
      <c:valAx>
        <c:axId val="563902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2.5924463000000002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0784"/>
        <c:axId val="563904704"/>
      </c:barChart>
      <c:catAx>
        <c:axId val="563900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4704"/>
        <c:crosses val="autoZero"/>
        <c:auto val="1"/>
        <c:lblAlgn val="ctr"/>
        <c:lblOffset val="100"/>
        <c:noMultiLvlLbl val="0"/>
      </c:catAx>
      <c:valAx>
        <c:axId val="5639047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9.9591919999999998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4648"/>
        <c:axId val="528195824"/>
      </c:barChart>
      <c:catAx>
        <c:axId val="528194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5824"/>
        <c:crosses val="autoZero"/>
        <c:auto val="1"/>
        <c:lblAlgn val="ctr"/>
        <c:lblOffset val="100"/>
        <c:noMultiLvlLbl val="0"/>
      </c:catAx>
      <c:valAx>
        <c:axId val="528195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4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113.39552999999999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880"/>
        <c:axId val="563901960"/>
      </c:barChart>
      <c:catAx>
        <c:axId val="563905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01960"/>
        <c:crosses val="autoZero"/>
        <c:auto val="1"/>
        <c:lblAlgn val="ctr"/>
        <c:lblOffset val="100"/>
        <c:noMultiLvlLbl val="0"/>
      </c:catAx>
      <c:valAx>
        <c:axId val="56390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77.983639999999994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05488"/>
        <c:axId val="564457064"/>
      </c:barChart>
      <c:catAx>
        <c:axId val="563905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7064"/>
        <c:crosses val="autoZero"/>
        <c:auto val="1"/>
        <c:lblAlgn val="ctr"/>
        <c:lblOffset val="100"/>
        <c:noMultiLvlLbl val="0"/>
      </c:catAx>
      <c:valAx>
        <c:axId val="564457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0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1.706</c:v>
                </c:pt>
                <c:pt idx="1">
                  <c:v>10.3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456672"/>
        <c:axId val="564452752"/>
      </c:barChart>
      <c:catAx>
        <c:axId val="564456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2752"/>
        <c:crosses val="autoZero"/>
        <c:auto val="1"/>
        <c:lblAlgn val="ctr"/>
        <c:lblOffset val="100"/>
        <c:noMultiLvlLbl val="0"/>
      </c:catAx>
      <c:valAx>
        <c:axId val="56445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5.1922234999999999</c:v>
                </c:pt>
                <c:pt idx="1">
                  <c:v>6.4637713000000003</c:v>
                </c:pt>
                <c:pt idx="2">
                  <c:v>5.3170476000000004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212.22820999999999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4320"/>
        <c:axId val="564450792"/>
      </c:barChart>
      <c:catAx>
        <c:axId val="564454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0792"/>
        <c:crosses val="autoZero"/>
        <c:auto val="1"/>
        <c:lblAlgn val="ctr"/>
        <c:lblOffset val="100"/>
        <c:noMultiLvlLbl val="0"/>
      </c:catAx>
      <c:valAx>
        <c:axId val="5644507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4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8.7815619999999992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1184"/>
        <c:axId val="564453928"/>
      </c:barChart>
      <c:catAx>
        <c:axId val="56445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3928"/>
        <c:crosses val="autoZero"/>
        <c:auto val="1"/>
        <c:lblAlgn val="ctr"/>
        <c:lblOffset val="100"/>
        <c:noMultiLvlLbl val="0"/>
      </c:catAx>
      <c:valAx>
        <c:axId val="56445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1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79.063999999999993</c:v>
                </c:pt>
                <c:pt idx="1">
                  <c:v>7.8739999999999997</c:v>
                </c:pt>
                <c:pt idx="2">
                  <c:v>13.061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4455496"/>
        <c:axId val="564455888"/>
      </c:barChart>
      <c:catAx>
        <c:axId val="564455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5888"/>
        <c:crosses val="autoZero"/>
        <c:auto val="1"/>
        <c:lblAlgn val="ctr"/>
        <c:lblOffset val="100"/>
        <c:noMultiLvlLbl val="0"/>
      </c:catAx>
      <c:valAx>
        <c:axId val="564455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5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2600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1761.0848000000001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4712"/>
        <c:axId val="564456280"/>
      </c:barChart>
      <c:catAx>
        <c:axId val="564454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6280"/>
        <c:crosses val="autoZero"/>
        <c:auto val="1"/>
        <c:lblAlgn val="ctr"/>
        <c:lblOffset val="100"/>
        <c:noMultiLvlLbl val="0"/>
      </c:catAx>
      <c:valAx>
        <c:axId val="564456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17.931941999999999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452360"/>
        <c:axId val="564455104"/>
      </c:barChart>
      <c:catAx>
        <c:axId val="56445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455104"/>
        <c:crosses val="autoZero"/>
        <c:auto val="1"/>
        <c:lblAlgn val="ctr"/>
        <c:lblOffset val="100"/>
        <c:noMultiLvlLbl val="0"/>
      </c:catAx>
      <c:valAx>
        <c:axId val="564455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45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168.0926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4232"/>
        <c:axId val="564708744"/>
      </c:barChart>
      <c:catAx>
        <c:axId val="564714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8744"/>
        <c:crosses val="autoZero"/>
        <c:auto val="1"/>
        <c:lblAlgn val="ctr"/>
        <c:lblOffset val="100"/>
        <c:noMultiLvlLbl val="0"/>
      </c:catAx>
      <c:valAx>
        <c:axId val="564708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1.7328465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7000"/>
        <c:axId val="528191120"/>
      </c:barChart>
      <c:catAx>
        <c:axId val="52819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1120"/>
        <c:crosses val="autoZero"/>
        <c:auto val="1"/>
        <c:lblAlgn val="ctr"/>
        <c:lblOffset val="100"/>
        <c:noMultiLvlLbl val="0"/>
      </c:catAx>
      <c:valAx>
        <c:axId val="528191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2302.4052999999999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08352"/>
        <c:axId val="564713448"/>
      </c:barChart>
      <c:catAx>
        <c:axId val="564708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13448"/>
        <c:crosses val="autoZero"/>
        <c:auto val="1"/>
        <c:lblAlgn val="ctr"/>
        <c:lblOffset val="100"/>
        <c:noMultiLvlLbl val="0"/>
      </c:catAx>
      <c:valAx>
        <c:axId val="564713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08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6.0544763000000001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2272"/>
        <c:axId val="564707176"/>
      </c:barChart>
      <c:catAx>
        <c:axId val="564712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7176"/>
        <c:crosses val="autoZero"/>
        <c:auto val="1"/>
        <c:lblAlgn val="ctr"/>
        <c:lblOffset val="100"/>
        <c:noMultiLvlLbl val="0"/>
      </c:catAx>
      <c:valAx>
        <c:axId val="5647071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0.78941139999999999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4713840"/>
        <c:axId val="564706784"/>
      </c:barChart>
      <c:catAx>
        <c:axId val="564713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4706784"/>
        <c:crosses val="autoZero"/>
        <c:auto val="1"/>
        <c:lblAlgn val="ctr"/>
        <c:lblOffset val="100"/>
        <c:noMultiLvlLbl val="0"/>
      </c:catAx>
      <c:valAx>
        <c:axId val="564706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471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72.258070000000004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2296"/>
        <c:axId val="528196608"/>
      </c:barChart>
      <c:catAx>
        <c:axId val="528192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6608"/>
        <c:crosses val="autoZero"/>
        <c:auto val="1"/>
        <c:lblAlgn val="ctr"/>
        <c:lblOffset val="100"/>
        <c:noMultiLvlLbl val="0"/>
      </c:catAx>
      <c:valAx>
        <c:axId val="52819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2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0.94398559999999998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2688"/>
        <c:axId val="528195040"/>
      </c:barChart>
      <c:catAx>
        <c:axId val="52819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5040"/>
        <c:crosses val="autoZero"/>
        <c:auto val="1"/>
        <c:lblAlgn val="ctr"/>
        <c:lblOffset val="100"/>
        <c:noMultiLvlLbl val="0"/>
      </c:catAx>
      <c:valAx>
        <c:axId val="5281950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8.9552160000000001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8176"/>
        <c:axId val="528197784"/>
      </c:barChart>
      <c:catAx>
        <c:axId val="528198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7784"/>
        <c:crosses val="autoZero"/>
        <c:auto val="1"/>
        <c:lblAlgn val="ctr"/>
        <c:lblOffset val="100"/>
        <c:noMultiLvlLbl val="0"/>
      </c:catAx>
      <c:valAx>
        <c:axId val="528197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8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0.78941139999999999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191512"/>
        <c:axId val="528193864"/>
      </c:barChart>
      <c:catAx>
        <c:axId val="528191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193864"/>
        <c:crosses val="autoZero"/>
        <c:auto val="1"/>
        <c:lblAlgn val="ctr"/>
        <c:lblOffset val="100"/>
        <c:noMultiLvlLbl val="0"/>
      </c:catAx>
      <c:valAx>
        <c:axId val="528193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19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247.17714000000001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796544"/>
        <c:axId val="528800464"/>
      </c:barChart>
      <c:catAx>
        <c:axId val="52879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464"/>
        <c:crosses val="autoZero"/>
        <c:auto val="1"/>
        <c:lblAlgn val="ctr"/>
        <c:lblOffset val="100"/>
        <c:noMultiLvlLbl val="0"/>
      </c:catAx>
      <c:valAx>
        <c:axId val="528800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79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4.2850184000000002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8802816"/>
        <c:axId val="528800856"/>
      </c:barChart>
      <c:catAx>
        <c:axId val="52880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8800856"/>
        <c:crosses val="autoZero"/>
        <c:auto val="1"/>
        <c:lblAlgn val="ctr"/>
        <c:lblOffset val="100"/>
        <c:noMultiLvlLbl val="0"/>
      </c:catAx>
      <c:valAx>
        <c:axId val="52880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880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홍승민, ID : H1310175)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01월 13일 10:51:54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2600</v>
      </c>
      <c r="C6" s="59">
        <f>'DRIs DATA 입력'!C6</f>
        <v>1761.0848000000001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46.720398000000003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9.9591919999999998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79.063999999999993</v>
      </c>
      <c r="G8" s="59">
        <f>'DRIs DATA 입력'!G8</f>
        <v>7.8739999999999997</v>
      </c>
      <c r="H8" s="59">
        <f>'DRIs DATA 입력'!H8</f>
        <v>13.061</v>
      </c>
      <c r="I8" s="46"/>
      <c r="J8" s="59" t="s">
        <v>215</v>
      </c>
      <c r="K8" s="59">
        <f>'DRIs DATA 입력'!K8</f>
        <v>1.706</v>
      </c>
      <c r="L8" s="59">
        <f>'DRIs DATA 입력'!L8</f>
        <v>10.3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212.22820999999999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8.7815619999999992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1.7328465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72.258070000000004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17.931941999999999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1.1916469000000001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0.94398559999999998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8.9552160000000001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0.78941139999999999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247.17714000000001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4.2850184000000002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1.2159103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9.2647610000000005E-2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168.0926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780.22289999999998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2302.4052999999999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1399.9670000000001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23.532147999999999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38.628822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6.0544763000000001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7.2174234000000004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232.42278999999999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4.6184332999999996E-3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2.5924463000000002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113.39552999999999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77.983639999999994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63" sqref="L63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332</v>
      </c>
      <c r="G1" s="62" t="s">
        <v>311</v>
      </c>
      <c r="H1" s="61" t="s">
        <v>333</v>
      </c>
    </row>
    <row r="3" spans="1:27" x14ac:dyDescent="0.3">
      <c r="A3" s="71" t="s">
        <v>285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278</v>
      </c>
      <c r="B4" s="69"/>
      <c r="C4" s="69"/>
      <c r="E4" s="66" t="s">
        <v>303</v>
      </c>
      <c r="F4" s="67"/>
      <c r="G4" s="67"/>
      <c r="H4" s="68"/>
      <c r="J4" s="66" t="s">
        <v>312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283</v>
      </c>
      <c r="V4" s="69"/>
      <c r="W4" s="69"/>
      <c r="X4" s="69"/>
      <c r="Y4" s="69"/>
      <c r="Z4" s="69"/>
    </row>
    <row r="5" spans="1:27" x14ac:dyDescent="0.3">
      <c r="A5" s="65"/>
      <c r="B5" s="65" t="s">
        <v>313</v>
      </c>
      <c r="C5" s="65" t="s">
        <v>316</v>
      </c>
      <c r="E5" s="65"/>
      <c r="F5" s="65" t="s">
        <v>314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315</v>
      </c>
      <c r="P5" s="65" t="s">
        <v>277</v>
      </c>
      <c r="Q5" s="65" t="s">
        <v>284</v>
      </c>
      <c r="R5" s="65" t="s">
        <v>295</v>
      </c>
      <c r="S5" s="65" t="s">
        <v>316</v>
      </c>
      <c r="U5" s="65"/>
      <c r="V5" s="65" t="s">
        <v>315</v>
      </c>
      <c r="W5" s="65" t="s">
        <v>277</v>
      </c>
      <c r="X5" s="65" t="s">
        <v>284</v>
      </c>
      <c r="Y5" s="65" t="s">
        <v>295</v>
      </c>
      <c r="Z5" s="65" t="s">
        <v>316</v>
      </c>
    </row>
    <row r="6" spans="1:27" x14ac:dyDescent="0.3">
      <c r="A6" s="65" t="s">
        <v>278</v>
      </c>
      <c r="B6" s="65">
        <v>2600</v>
      </c>
      <c r="C6" s="65">
        <v>1761.0848000000001</v>
      </c>
      <c r="E6" s="65" t="s">
        <v>325</v>
      </c>
      <c r="F6" s="65">
        <v>55</v>
      </c>
      <c r="G6" s="65">
        <v>15</v>
      </c>
      <c r="H6" s="65">
        <v>7</v>
      </c>
      <c r="J6" s="65" t="s">
        <v>325</v>
      </c>
      <c r="K6" s="65">
        <v>0.1</v>
      </c>
      <c r="L6" s="65">
        <v>4</v>
      </c>
      <c r="N6" s="65" t="s">
        <v>326</v>
      </c>
      <c r="O6" s="65">
        <v>50</v>
      </c>
      <c r="P6" s="65">
        <v>65</v>
      </c>
      <c r="Q6" s="65">
        <v>0</v>
      </c>
      <c r="R6" s="65">
        <v>0</v>
      </c>
      <c r="S6" s="65">
        <v>46.720398000000003</v>
      </c>
      <c r="U6" s="65" t="s">
        <v>279</v>
      </c>
      <c r="V6" s="65">
        <v>0</v>
      </c>
      <c r="W6" s="65">
        <v>0</v>
      </c>
      <c r="X6" s="65">
        <v>25</v>
      </c>
      <c r="Y6" s="65">
        <v>0</v>
      </c>
      <c r="Z6" s="65">
        <v>9.9591919999999998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79.063999999999993</v>
      </c>
      <c r="G8" s="65">
        <v>7.8739999999999997</v>
      </c>
      <c r="H8" s="65">
        <v>13.061</v>
      </c>
      <c r="J8" s="65" t="s">
        <v>296</v>
      </c>
      <c r="K8" s="65">
        <v>1.706</v>
      </c>
      <c r="L8" s="65">
        <v>10.3</v>
      </c>
    </row>
    <row r="13" spans="1:27" x14ac:dyDescent="0.3">
      <c r="A13" s="70" t="s">
        <v>297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289</v>
      </c>
      <c r="B14" s="69"/>
      <c r="C14" s="69"/>
      <c r="D14" s="69"/>
      <c r="E14" s="69"/>
      <c r="F14" s="69"/>
      <c r="H14" s="69" t="s">
        <v>290</v>
      </c>
      <c r="I14" s="69"/>
      <c r="J14" s="69"/>
      <c r="K14" s="69"/>
      <c r="L14" s="69"/>
      <c r="M14" s="69"/>
      <c r="O14" s="69" t="s">
        <v>280</v>
      </c>
      <c r="P14" s="69"/>
      <c r="Q14" s="69"/>
      <c r="R14" s="69"/>
      <c r="S14" s="69"/>
      <c r="T14" s="69"/>
      <c r="V14" s="69" t="s">
        <v>298</v>
      </c>
      <c r="W14" s="69"/>
      <c r="X14" s="69"/>
      <c r="Y14" s="69"/>
      <c r="Z14" s="69"/>
      <c r="AA14" s="69"/>
    </row>
    <row r="15" spans="1:27" x14ac:dyDescent="0.3">
      <c r="A15" s="65"/>
      <c r="B15" s="65" t="s">
        <v>315</v>
      </c>
      <c r="C15" s="65" t="s">
        <v>277</v>
      </c>
      <c r="D15" s="65" t="s">
        <v>284</v>
      </c>
      <c r="E15" s="65" t="s">
        <v>295</v>
      </c>
      <c r="F15" s="65" t="s">
        <v>316</v>
      </c>
      <c r="H15" s="65"/>
      <c r="I15" s="65" t="s">
        <v>315</v>
      </c>
      <c r="J15" s="65" t="s">
        <v>277</v>
      </c>
      <c r="K15" s="65" t="s">
        <v>284</v>
      </c>
      <c r="L15" s="65" t="s">
        <v>295</v>
      </c>
      <c r="M15" s="65" t="s">
        <v>316</v>
      </c>
      <c r="O15" s="65"/>
      <c r="P15" s="65" t="s">
        <v>315</v>
      </c>
      <c r="Q15" s="65" t="s">
        <v>277</v>
      </c>
      <c r="R15" s="65" t="s">
        <v>284</v>
      </c>
      <c r="S15" s="65" t="s">
        <v>295</v>
      </c>
      <c r="T15" s="65" t="s">
        <v>316</v>
      </c>
      <c r="V15" s="65"/>
      <c r="W15" s="65" t="s">
        <v>315</v>
      </c>
      <c r="X15" s="65" t="s">
        <v>277</v>
      </c>
      <c r="Y15" s="65" t="s">
        <v>284</v>
      </c>
      <c r="Z15" s="65" t="s">
        <v>295</v>
      </c>
      <c r="AA15" s="65" t="s">
        <v>316</v>
      </c>
    </row>
    <row r="16" spans="1:27" x14ac:dyDescent="0.3">
      <c r="A16" s="65" t="s">
        <v>299</v>
      </c>
      <c r="B16" s="65">
        <v>570</v>
      </c>
      <c r="C16" s="65">
        <v>800</v>
      </c>
      <c r="D16" s="65">
        <v>0</v>
      </c>
      <c r="E16" s="65">
        <v>3000</v>
      </c>
      <c r="F16" s="65">
        <v>212.22820999999999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8.7815619999999992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1.7328465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72.258070000000004</v>
      </c>
    </row>
    <row r="23" spans="1:62" x14ac:dyDescent="0.3">
      <c r="A23" s="70" t="s">
        <v>300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305</v>
      </c>
      <c r="B24" s="69"/>
      <c r="C24" s="69"/>
      <c r="D24" s="69"/>
      <c r="E24" s="69"/>
      <c r="F24" s="69"/>
      <c r="H24" s="69" t="s">
        <v>291</v>
      </c>
      <c r="I24" s="69"/>
      <c r="J24" s="69"/>
      <c r="K24" s="69"/>
      <c r="L24" s="69"/>
      <c r="M24" s="69"/>
      <c r="O24" s="69" t="s">
        <v>317</v>
      </c>
      <c r="P24" s="69"/>
      <c r="Q24" s="69"/>
      <c r="R24" s="69"/>
      <c r="S24" s="69"/>
      <c r="T24" s="69"/>
      <c r="V24" s="69" t="s">
        <v>327</v>
      </c>
      <c r="W24" s="69"/>
      <c r="X24" s="69"/>
      <c r="Y24" s="69"/>
      <c r="Z24" s="69"/>
      <c r="AA24" s="69"/>
      <c r="AC24" s="69" t="s">
        <v>318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282</v>
      </c>
      <c r="AR24" s="69"/>
      <c r="AS24" s="69"/>
      <c r="AT24" s="69"/>
      <c r="AU24" s="69"/>
      <c r="AV24" s="69"/>
      <c r="AX24" s="69" t="s">
        <v>328</v>
      </c>
      <c r="AY24" s="69"/>
      <c r="AZ24" s="69"/>
      <c r="BA24" s="69"/>
      <c r="BB24" s="69"/>
      <c r="BC24" s="69"/>
      <c r="BE24" s="69" t="s">
        <v>319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315</v>
      </c>
      <c r="C25" s="65" t="s">
        <v>277</v>
      </c>
      <c r="D25" s="65" t="s">
        <v>284</v>
      </c>
      <c r="E25" s="65" t="s">
        <v>295</v>
      </c>
      <c r="F25" s="65" t="s">
        <v>316</v>
      </c>
      <c r="H25" s="65"/>
      <c r="I25" s="65" t="s">
        <v>315</v>
      </c>
      <c r="J25" s="65" t="s">
        <v>277</v>
      </c>
      <c r="K25" s="65" t="s">
        <v>284</v>
      </c>
      <c r="L25" s="65" t="s">
        <v>295</v>
      </c>
      <c r="M25" s="65" t="s">
        <v>316</v>
      </c>
      <c r="O25" s="65"/>
      <c r="P25" s="65" t="s">
        <v>315</v>
      </c>
      <c r="Q25" s="65" t="s">
        <v>277</v>
      </c>
      <c r="R25" s="65" t="s">
        <v>284</v>
      </c>
      <c r="S25" s="65" t="s">
        <v>295</v>
      </c>
      <c r="T25" s="65" t="s">
        <v>316</v>
      </c>
      <c r="V25" s="65"/>
      <c r="W25" s="65" t="s">
        <v>315</v>
      </c>
      <c r="X25" s="65" t="s">
        <v>277</v>
      </c>
      <c r="Y25" s="65" t="s">
        <v>284</v>
      </c>
      <c r="Z25" s="65" t="s">
        <v>295</v>
      </c>
      <c r="AA25" s="65" t="s">
        <v>316</v>
      </c>
      <c r="AC25" s="65"/>
      <c r="AD25" s="65" t="s">
        <v>315</v>
      </c>
      <c r="AE25" s="65" t="s">
        <v>277</v>
      </c>
      <c r="AF25" s="65" t="s">
        <v>284</v>
      </c>
      <c r="AG25" s="65" t="s">
        <v>295</v>
      </c>
      <c r="AH25" s="65" t="s">
        <v>316</v>
      </c>
      <c r="AJ25" s="65"/>
      <c r="AK25" s="65" t="s">
        <v>315</v>
      </c>
      <c r="AL25" s="65" t="s">
        <v>277</v>
      </c>
      <c r="AM25" s="65" t="s">
        <v>284</v>
      </c>
      <c r="AN25" s="65" t="s">
        <v>295</v>
      </c>
      <c r="AO25" s="65" t="s">
        <v>316</v>
      </c>
      <c r="AQ25" s="65"/>
      <c r="AR25" s="65" t="s">
        <v>315</v>
      </c>
      <c r="AS25" s="65" t="s">
        <v>277</v>
      </c>
      <c r="AT25" s="65" t="s">
        <v>284</v>
      </c>
      <c r="AU25" s="65" t="s">
        <v>295</v>
      </c>
      <c r="AV25" s="65" t="s">
        <v>316</v>
      </c>
      <c r="AX25" s="65"/>
      <c r="AY25" s="65" t="s">
        <v>315</v>
      </c>
      <c r="AZ25" s="65" t="s">
        <v>277</v>
      </c>
      <c r="BA25" s="65" t="s">
        <v>284</v>
      </c>
      <c r="BB25" s="65" t="s">
        <v>295</v>
      </c>
      <c r="BC25" s="65" t="s">
        <v>316</v>
      </c>
      <c r="BE25" s="65"/>
      <c r="BF25" s="65" t="s">
        <v>315</v>
      </c>
      <c r="BG25" s="65" t="s">
        <v>277</v>
      </c>
      <c r="BH25" s="65" t="s">
        <v>284</v>
      </c>
      <c r="BI25" s="65" t="s">
        <v>295</v>
      </c>
      <c r="BJ25" s="65" t="s">
        <v>316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17.931941999999999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1.1916469000000001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0.94398559999999998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8.9552160000000001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0.78941139999999999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247.17714000000001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4.2850184000000002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1.2159103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9.2647610000000005E-2</v>
      </c>
    </row>
    <row r="33" spans="1:68" x14ac:dyDescent="0.3">
      <c r="A33" s="70" t="s">
        <v>292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320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308</v>
      </c>
      <c r="AD34" s="69"/>
      <c r="AE34" s="69"/>
      <c r="AF34" s="69"/>
      <c r="AG34" s="69"/>
      <c r="AH34" s="69"/>
      <c r="AJ34" s="69" t="s">
        <v>329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315</v>
      </c>
      <c r="C35" s="65" t="s">
        <v>277</v>
      </c>
      <c r="D35" s="65" t="s">
        <v>284</v>
      </c>
      <c r="E35" s="65" t="s">
        <v>295</v>
      </c>
      <c r="F35" s="65" t="s">
        <v>316</v>
      </c>
      <c r="H35" s="65"/>
      <c r="I35" s="65" t="s">
        <v>315</v>
      </c>
      <c r="J35" s="65" t="s">
        <v>277</v>
      </c>
      <c r="K35" s="65" t="s">
        <v>284</v>
      </c>
      <c r="L35" s="65" t="s">
        <v>295</v>
      </c>
      <c r="M35" s="65" t="s">
        <v>316</v>
      </c>
      <c r="O35" s="65"/>
      <c r="P35" s="65" t="s">
        <v>315</v>
      </c>
      <c r="Q35" s="65" t="s">
        <v>277</v>
      </c>
      <c r="R35" s="65" t="s">
        <v>284</v>
      </c>
      <c r="S35" s="65" t="s">
        <v>295</v>
      </c>
      <c r="T35" s="65" t="s">
        <v>316</v>
      </c>
      <c r="V35" s="65"/>
      <c r="W35" s="65" t="s">
        <v>315</v>
      </c>
      <c r="X35" s="65" t="s">
        <v>277</v>
      </c>
      <c r="Y35" s="65" t="s">
        <v>284</v>
      </c>
      <c r="Z35" s="65" t="s">
        <v>295</v>
      </c>
      <c r="AA35" s="65" t="s">
        <v>316</v>
      </c>
      <c r="AC35" s="65"/>
      <c r="AD35" s="65" t="s">
        <v>315</v>
      </c>
      <c r="AE35" s="65" t="s">
        <v>277</v>
      </c>
      <c r="AF35" s="65" t="s">
        <v>284</v>
      </c>
      <c r="AG35" s="65" t="s">
        <v>295</v>
      </c>
      <c r="AH35" s="65" t="s">
        <v>316</v>
      </c>
      <c r="AJ35" s="65"/>
      <c r="AK35" s="65" t="s">
        <v>315</v>
      </c>
      <c r="AL35" s="65" t="s">
        <v>277</v>
      </c>
      <c r="AM35" s="65" t="s">
        <v>284</v>
      </c>
      <c r="AN35" s="65" t="s">
        <v>295</v>
      </c>
      <c r="AO35" s="65" t="s">
        <v>316</v>
      </c>
    </row>
    <row r="36" spans="1:68" x14ac:dyDescent="0.3">
      <c r="A36" s="65" t="s">
        <v>17</v>
      </c>
      <c r="B36" s="65">
        <v>650</v>
      </c>
      <c r="C36" s="65">
        <v>800</v>
      </c>
      <c r="D36" s="65">
        <v>0</v>
      </c>
      <c r="E36" s="65">
        <v>2500</v>
      </c>
      <c r="F36" s="65">
        <v>168.0926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780.22289999999998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2302.4052999999999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1399.9670000000001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23.532147999999999</v>
      </c>
      <c r="AJ36" s="65" t="s">
        <v>22</v>
      </c>
      <c r="AK36" s="65">
        <v>295</v>
      </c>
      <c r="AL36" s="65">
        <v>350</v>
      </c>
      <c r="AM36" s="65">
        <v>0</v>
      </c>
      <c r="AN36" s="65">
        <v>350</v>
      </c>
      <c r="AO36" s="65">
        <v>38.628822</v>
      </c>
    </row>
    <row r="43" spans="1:68" x14ac:dyDescent="0.3">
      <c r="A43" s="70" t="s">
        <v>330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321</v>
      </c>
      <c r="P44" s="69"/>
      <c r="Q44" s="69"/>
      <c r="R44" s="69"/>
      <c r="S44" s="69"/>
      <c r="T44" s="69"/>
      <c r="V44" s="69" t="s">
        <v>322</v>
      </c>
      <c r="W44" s="69"/>
      <c r="X44" s="69"/>
      <c r="Y44" s="69"/>
      <c r="Z44" s="69"/>
      <c r="AA44" s="69"/>
      <c r="AC44" s="69" t="s">
        <v>323</v>
      </c>
      <c r="AD44" s="69"/>
      <c r="AE44" s="69"/>
      <c r="AF44" s="69"/>
      <c r="AG44" s="69"/>
      <c r="AH44" s="69"/>
      <c r="AJ44" s="69" t="s">
        <v>331</v>
      </c>
      <c r="AK44" s="69"/>
      <c r="AL44" s="69"/>
      <c r="AM44" s="69"/>
      <c r="AN44" s="69"/>
      <c r="AO44" s="69"/>
      <c r="AQ44" s="69" t="s">
        <v>293</v>
      </c>
      <c r="AR44" s="69"/>
      <c r="AS44" s="69"/>
      <c r="AT44" s="69"/>
      <c r="AU44" s="69"/>
      <c r="AV44" s="69"/>
      <c r="AX44" s="69" t="s">
        <v>281</v>
      </c>
      <c r="AY44" s="69"/>
      <c r="AZ44" s="69"/>
      <c r="BA44" s="69"/>
      <c r="BB44" s="69"/>
      <c r="BC44" s="69"/>
      <c r="BE44" s="69" t="s">
        <v>302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315</v>
      </c>
      <c r="C45" s="65" t="s">
        <v>277</v>
      </c>
      <c r="D45" s="65" t="s">
        <v>284</v>
      </c>
      <c r="E45" s="65" t="s">
        <v>295</v>
      </c>
      <c r="F45" s="65" t="s">
        <v>316</v>
      </c>
      <c r="H45" s="65"/>
      <c r="I45" s="65" t="s">
        <v>315</v>
      </c>
      <c r="J45" s="65" t="s">
        <v>277</v>
      </c>
      <c r="K45" s="65" t="s">
        <v>284</v>
      </c>
      <c r="L45" s="65" t="s">
        <v>295</v>
      </c>
      <c r="M45" s="65" t="s">
        <v>316</v>
      </c>
      <c r="O45" s="65"/>
      <c r="P45" s="65" t="s">
        <v>315</v>
      </c>
      <c r="Q45" s="65" t="s">
        <v>277</v>
      </c>
      <c r="R45" s="65" t="s">
        <v>284</v>
      </c>
      <c r="S45" s="65" t="s">
        <v>295</v>
      </c>
      <c r="T45" s="65" t="s">
        <v>316</v>
      </c>
      <c r="V45" s="65"/>
      <c r="W45" s="65" t="s">
        <v>315</v>
      </c>
      <c r="X45" s="65" t="s">
        <v>277</v>
      </c>
      <c r="Y45" s="65" t="s">
        <v>284</v>
      </c>
      <c r="Z45" s="65" t="s">
        <v>295</v>
      </c>
      <c r="AA45" s="65" t="s">
        <v>316</v>
      </c>
      <c r="AC45" s="65"/>
      <c r="AD45" s="65" t="s">
        <v>315</v>
      </c>
      <c r="AE45" s="65" t="s">
        <v>277</v>
      </c>
      <c r="AF45" s="65" t="s">
        <v>284</v>
      </c>
      <c r="AG45" s="65" t="s">
        <v>295</v>
      </c>
      <c r="AH45" s="65" t="s">
        <v>316</v>
      </c>
      <c r="AJ45" s="65"/>
      <c r="AK45" s="65" t="s">
        <v>315</v>
      </c>
      <c r="AL45" s="65" t="s">
        <v>277</v>
      </c>
      <c r="AM45" s="65" t="s">
        <v>284</v>
      </c>
      <c r="AN45" s="65" t="s">
        <v>295</v>
      </c>
      <c r="AO45" s="65" t="s">
        <v>316</v>
      </c>
      <c r="AQ45" s="65"/>
      <c r="AR45" s="65" t="s">
        <v>315</v>
      </c>
      <c r="AS45" s="65" t="s">
        <v>277</v>
      </c>
      <c r="AT45" s="65" t="s">
        <v>284</v>
      </c>
      <c r="AU45" s="65" t="s">
        <v>295</v>
      </c>
      <c r="AV45" s="65" t="s">
        <v>316</v>
      </c>
      <c r="AX45" s="65"/>
      <c r="AY45" s="65" t="s">
        <v>315</v>
      </c>
      <c r="AZ45" s="65" t="s">
        <v>277</v>
      </c>
      <c r="BA45" s="65" t="s">
        <v>284</v>
      </c>
      <c r="BB45" s="65" t="s">
        <v>295</v>
      </c>
      <c r="BC45" s="65" t="s">
        <v>316</v>
      </c>
      <c r="BE45" s="65"/>
      <c r="BF45" s="65" t="s">
        <v>315</v>
      </c>
      <c r="BG45" s="65" t="s">
        <v>277</v>
      </c>
      <c r="BH45" s="65" t="s">
        <v>284</v>
      </c>
      <c r="BI45" s="65" t="s">
        <v>295</v>
      </c>
      <c r="BJ45" s="65" t="s">
        <v>316</v>
      </c>
    </row>
    <row r="46" spans="1:68" x14ac:dyDescent="0.3">
      <c r="A46" s="65" t="s">
        <v>23</v>
      </c>
      <c r="B46" s="65">
        <v>8</v>
      </c>
      <c r="C46" s="65">
        <v>10</v>
      </c>
      <c r="D46" s="65">
        <v>0</v>
      </c>
      <c r="E46" s="65">
        <v>45</v>
      </c>
      <c r="F46" s="65">
        <v>6.0544763000000001</v>
      </c>
      <c r="H46" s="65" t="s">
        <v>24</v>
      </c>
      <c r="I46" s="65">
        <v>8</v>
      </c>
      <c r="J46" s="65">
        <v>10</v>
      </c>
      <c r="K46" s="65">
        <v>0</v>
      </c>
      <c r="L46" s="65">
        <v>35</v>
      </c>
      <c r="M46" s="65">
        <v>7.2174234000000004</v>
      </c>
      <c r="O46" s="65" t="s">
        <v>334</v>
      </c>
      <c r="P46" s="65">
        <v>600</v>
      </c>
      <c r="Q46" s="65">
        <v>800</v>
      </c>
      <c r="R46" s="65">
        <v>0</v>
      </c>
      <c r="S46" s="65">
        <v>10000</v>
      </c>
      <c r="T46" s="65">
        <v>232.42278999999999</v>
      </c>
      <c r="V46" s="65" t="s">
        <v>29</v>
      </c>
      <c r="W46" s="65">
        <v>0</v>
      </c>
      <c r="X46" s="65">
        <v>0</v>
      </c>
      <c r="Y46" s="65">
        <v>3.5</v>
      </c>
      <c r="Z46" s="65">
        <v>10</v>
      </c>
      <c r="AA46" s="65">
        <v>4.6184332999999996E-3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2.5924463000000002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113.39552999999999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77.983639999999994</v>
      </c>
      <c r="AX46" s="65" t="s">
        <v>310</v>
      </c>
      <c r="AY46" s="65"/>
      <c r="AZ46" s="65"/>
      <c r="BA46" s="65"/>
      <c r="BB46" s="65"/>
      <c r="BC46" s="65"/>
      <c r="BE46" s="65" t="s">
        <v>324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5" sqref="G15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337</v>
      </c>
      <c r="D2" s="61">
        <v>24</v>
      </c>
      <c r="E2" s="61">
        <v>1761.0848000000001</v>
      </c>
      <c r="F2" s="61">
        <v>282.81436000000002</v>
      </c>
      <c r="G2" s="61">
        <v>28.16704</v>
      </c>
      <c r="H2" s="61">
        <v>15.583834</v>
      </c>
      <c r="I2" s="61">
        <v>12.583207</v>
      </c>
      <c r="J2" s="61">
        <v>46.720398000000003</v>
      </c>
      <c r="K2" s="61">
        <v>27.179061999999998</v>
      </c>
      <c r="L2" s="61">
        <v>19.541338</v>
      </c>
      <c r="M2" s="61">
        <v>9.9591919999999998</v>
      </c>
      <c r="N2" s="61">
        <v>0.8865092</v>
      </c>
      <c r="O2" s="61">
        <v>3.2512664999999998</v>
      </c>
      <c r="P2" s="61">
        <v>353.08075000000002</v>
      </c>
      <c r="Q2" s="61">
        <v>11.397136</v>
      </c>
      <c r="R2" s="61">
        <v>212.22820999999999</v>
      </c>
      <c r="S2" s="61">
        <v>55.996810000000004</v>
      </c>
      <c r="T2" s="61">
        <v>1874.7766999999999</v>
      </c>
      <c r="U2" s="61">
        <v>1.7328465</v>
      </c>
      <c r="V2" s="61">
        <v>8.7815619999999992</v>
      </c>
      <c r="W2" s="61">
        <v>72.258070000000004</v>
      </c>
      <c r="X2" s="61">
        <v>17.931941999999999</v>
      </c>
      <c r="Y2" s="61">
        <v>1.1916469000000001</v>
      </c>
      <c r="Z2" s="61">
        <v>0.94398559999999998</v>
      </c>
      <c r="AA2" s="61">
        <v>8.9552160000000001</v>
      </c>
      <c r="AB2" s="61">
        <v>0.78941139999999999</v>
      </c>
      <c r="AC2" s="61">
        <v>247.17714000000001</v>
      </c>
      <c r="AD2" s="61">
        <v>4.2850184000000002</v>
      </c>
      <c r="AE2" s="61">
        <v>1.2159103</v>
      </c>
      <c r="AF2" s="61">
        <v>9.2647610000000005E-2</v>
      </c>
      <c r="AG2" s="61">
        <v>168.0926</v>
      </c>
      <c r="AH2" s="61">
        <v>97.965350000000001</v>
      </c>
      <c r="AI2" s="61">
        <v>70.127260000000007</v>
      </c>
      <c r="AJ2" s="61">
        <v>780.22289999999998</v>
      </c>
      <c r="AK2" s="61">
        <v>2302.4052999999999</v>
      </c>
      <c r="AL2" s="61">
        <v>23.532147999999999</v>
      </c>
      <c r="AM2" s="61">
        <v>1399.9670000000001</v>
      </c>
      <c r="AN2" s="61">
        <v>38.628822</v>
      </c>
      <c r="AO2" s="61">
        <v>6.0544763000000001</v>
      </c>
      <c r="AP2" s="61">
        <v>3.6205875999999999</v>
      </c>
      <c r="AQ2" s="61">
        <v>2.4338886999999998</v>
      </c>
      <c r="AR2" s="61">
        <v>7.2174234000000004</v>
      </c>
      <c r="AS2" s="61">
        <v>232.42278999999999</v>
      </c>
      <c r="AT2" s="61">
        <v>4.6184332999999996E-3</v>
      </c>
      <c r="AU2" s="61">
        <v>2.5924463000000002</v>
      </c>
      <c r="AV2" s="61">
        <v>113.39552999999999</v>
      </c>
      <c r="AW2" s="61">
        <v>77.983639999999994</v>
      </c>
      <c r="AX2" s="61">
        <v>3.2075223E-2</v>
      </c>
      <c r="AY2" s="61">
        <v>0.78601379999999998</v>
      </c>
      <c r="AZ2" s="61">
        <v>229.1885</v>
      </c>
      <c r="BA2" s="61">
        <v>16.974636</v>
      </c>
      <c r="BB2" s="61">
        <v>5.1922234999999999</v>
      </c>
      <c r="BC2" s="61">
        <v>6.4637713000000003</v>
      </c>
      <c r="BD2" s="61">
        <v>5.3170476000000004</v>
      </c>
      <c r="BE2" s="61">
        <v>0.23818643</v>
      </c>
      <c r="BF2" s="61">
        <v>1.1836447999999999</v>
      </c>
      <c r="BG2" s="61">
        <v>4.5795576000000001E-4</v>
      </c>
      <c r="BH2" s="61">
        <v>2.2502758000000002E-3</v>
      </c>
      <c r="BI2" s="61">
        <v>2.0091343000000002E-3</v>
      </c>
      <c r="BJ2" s="61">
        <v>1.532095E-2</v>
      </c>
      <c r="BK2" s="61">
        <v>3.5227366999999997E-5</v>
      </c>
      <c r="BL2" s="61">
        <v>5.3436360000000002E-2</v>
      </c>
      <c r="BM2" s="61">
        <v>0.76121680000000003</v>
      </c>
      <c r="BN2" s="61">
        <v>0.29591119999999999</v>
      </c>
      <c r="BO2" s="61">
        <v>21.805689000000001</v>
      </c>
      <c r="BP2" s="61">
        <v>2.4452918000000001</v>
      </c>
      <c r="BQ2" s="61">
        <v>6.1783109999999999</v>
      </c>
      <c r="BR2" s="61">
        <v>29.147895999999999</v>
      </c>
      <c r="BS2" s="61">
        <v>19.152159999999999</v>
      </c>
      <c r="BT2" s="61">
        <v>1.9266751</v>
      </c>
      <c r="BU2" s="61">
        <v>1.1671548E-2</v>
      </c>
      <c r="BV2" s="61">
        <v>5.6920909999999998E-3</v>
      </c>
      <c r="BW2" s="61">
        <v>0.14221986</v>
      </c>
      <c r="BX2" s="61">
        <v>0.45633414</v>
      </c>
      <c r="BY2" s="61">
        <v>6.8558620000000001E-2</v>
      </c>
      <c r="BZ2" s="61">
        <v>5.0808367000000003E-4</v>
      </c>
      <c r="CA2" s="61">
        <v>0.83951790000000004</v>
      </c>
      <c r="CB2" s="61">
        <v>7.5028010000000001E-4</v>
      </c>
      <c r="CC2" s="61">
        <v>7.8624084999999996E-2</v>
      </c>
      <c r="CD2" s="61">
        <v>0.60205379999999997</v>
      </c>
      <c r="CE2" s="61">
        <v>1.4487139E-2</v>
      </c>
      <c r="CF2" s="61">
        <v>7.1555960000000002E-2</v>
      </c>
      <c r="CG2" s="61">
        <v>9.9000000000000005E-7</v>
      </c>
      <c r="CH2" s="61">
        <v>2.0240352E-2</v>
      </c>
      <c r="CI2" s="61">
        <v>1.5350491000000001E-2</v>
      </c>
      <c r="CJ2" s="61">
        <v>1.3849321999999999</v>
      </c>
      <c r="CK2" s="61">
        <v>4.0839164999999997E-3</v>
      </c>
      <c r="CL2" s="61">
        <v>0.45369937999999999</v>
      </c>
      <c r="CM2" s="61">
        <v>0.73374337000000001</v>
      </c>
      <c r="CN2" s="61">
        <v>1711.732</v>
      </c>
      <c r="CO2" s="61">
        <v>2817.1930000000002</v>
      </c>
      <c r="CP2" s="61">
        <v>1012.8651</v>
      </c>
      <c r="CQ2" s="61">
        <v>496.66125</v>
      </c>
      <c r="CR2" s="61">
        <v>272.21478000000002</v>
      </c>
      <c r="CS2" s="61">
        <v>471.32350000000002</v>
      </c>
      <c r="CT2" s="61">
        <v>1642.9341999999999</v>
      </c>
      <c r="CU2" s="61">
        <v>752.71040000000005</v>
      </c>
      <c r="CV2" s="61">
        <v>1615.4812999999999</v>
      </c>
      <c r="CW2" s="61">
        <v>755.03625</v>
      </c>
      <c r="CX2" s="61">
        <v>264.08596999999997</v>
      </c>
      <c r="CY2" s="61">
        <v>2411.3939999999998</v>
      </c>
      <c r="CZ2" s="61">
        <v>812.71220000000005</v>
      </c>
      <c r="DA2" s="61">
        <v>2243.893</v>
      </c>
      <c r="DB2" s="61">
        <v>2548.1633000000002</v>
      </c>
      <c r="DC2" s="61">
        <v>2762.9061999999999</v>
      </c>
      <c r="DD2" s="61">
        <v>4637.384</v>
      </c>
      <c r="DE2" s="61">
        <v>678.17589999999996</v>
      </c>
      <c r="DF2" s="61">
        <v>3373.502</v>
      </c>
      <c r="DG2" s="61">
        <v>974.66723999999999</v>
      </c>
      <c r="DH2" s="61">
        <v>33.776085000000002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16.974636</v>
      </c>
      <c r="B6">
        <f>BB2</f>
        <v>5.1922234999999999</v>
      </c>
      <c r="C6">
        <f>BC2</f>
        <v>6.4637713000000003</v>
      </c>
      <c r="D6">
        <f>BD2</f>
        <v>5.3170476000000004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35645</v>
      </c>
      <c r="C2" s="56">
        <f ca="1">YEAR(TODAY())-YEAR(B2)+IF(TODAY()&gt;=DATE(YEAR(TODAY()),MONTH(B2),DAY(B2)),0,-1)</f>
        <v>24</v>
      </c>
      <c r="E2" s="52">
        <v>169</v>
      </c>
      <c r="F2" s="53" t="s">
        <v>275</v>
      </c>
      <c r="G2" s="52">
        <v>54.2</v>
      </c>
      <c r="H2" s="51" t="s">
        <v>40</v>
      </c>
      <c r="I2" s="72">
        <f>ROUND(G3/E3^2,1)</f>
        <v>19</v>
      </c>
    </row>
    <row r="3" spans="1:9" x14ac:dyDescent="0.3">
      <c r="E3" s="51">
        <f>E2/100</f>
        <v>1.69</v>
      </c>
      <c r="F3" s="51" t="s">
        <v>39</v>
      </c>
      <c r="G3" s="51">
        <f>G2</f>
        <v>54.2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홍승민, ID : H1310175)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01월 13일 10:51:54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44565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24</v>
      </c>
      <c r="G12" s="137"/>
      <c r="H12" s="137"/>
      <c r="I12" s="137"/>
      <c r="K12" s="128">
        <f>'개인정보 및 신체계측 입력'!E2</f>
        <v>169</v>
      </c>
      <c r="L12" s="129"/>
      <c r="M12" s="122">
        <f>'개인정보 및 신체계측 입력'!G2</f>
        <v>54.2</v>
      </c>
      <c r="N12" s="123"/>
      <c r="O12" s="118" t="s">
        <v>270</v>
      </c>
      <c r="P12" s="112"/>
      <c r="Q12" s="115">
        <f>'개인정보 및 신체계측 입력'!I2</f>
        <v>19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홍승민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79.063999999999993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7.8739999999999997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13.061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0.8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10.3</v>
      </c>
      <c r="L72" s="36" t="s">
        <v>52</v>
      </c>
      <c r="M72" s="36">
        <f>ROUND('DRIs DATA'!K8,1)</f>
        <v>1.7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28.3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73.180000000000007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17.93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52.63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21.01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153.49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60.54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2600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2022-01-13T01:56:06Z</dcterms:modified>
</cp:coreProperties>
</file>