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<sst xmlns="http://schemas.openxmlformats.org/spreadsheetml/2006/main" count="692" uniqueCount="338">
  <si>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</si>
  <si>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</si>
  <si>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</si>
  <si>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</si>
  <si>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</si>
  <si>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</si>
  <si>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</si>
  <si>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</si>
  <si>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</si>
  <si>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</si>
  <si>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</si>
  <si>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</si>
  <si>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</si>
  <si>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</si>
  <si>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</si>
  <si>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</si>
  <si>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</si>
  <si>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</si>
  <si>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</si>
  <si>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</si>
  <si>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</si>
  <si>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</si>
  <si>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</si>
  <si>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</si>
  <si>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</si>
  <si>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</si>
  <si>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</si>
  <si>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</si>
  <si>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</si>
  <si>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</si>
  <si>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</si>
  <si>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</si>
  <si>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</si>
  <si>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</si>
  <si>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</si>
  <si>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</si>
  <si>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</si>
  <si>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</si>
  <si>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</si>
  <si>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</si>
  <si>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</si>
  <si>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</si>
  <si>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</si>
  <si>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</si>
  <si>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</si>
  <si>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</si>
  <si>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</si>
  <si>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</si>
  <si>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</si>
  <si>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</si>
  <si>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</si>
  <si>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</si>
  <si>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</si>
  <si>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</si>
  <si>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</si>
  <si>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</si>
  <si>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</si>
  <si>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</si>
  <si>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</si>
  <si>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</si>
  <si>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</si>
  <si>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</si>
  <si>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</si>
  <si>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</si>
  <si>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</si>
  <si>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</si>
  <si>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</si>
  <si>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</si>
  <si>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</si>
  <si>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</si>
  <si>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</si>
  <si>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</si>
  <si>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</si>
  <si>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</si>
  <si>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</si>
  <si>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</si>
  <si>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</si>
  <si>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</si>
  <si>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</si>
  <si>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</si>
  <si>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</si>
  <si>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</si>
  <si>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</si>
  <si>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</si>
  <si>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</si>
  <si>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</si>
  <si>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</si>
  <si>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</si>
  <si>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</si>
  <si>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</si>
  <si>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</si>
  <si>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</si>
  <si>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</si>
  <si>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</si>
  <si>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</si>
  <si>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</si>
  <si>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</si>
  <si>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</si>
  <si>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</si>
  <si>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</si>
  <si>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</si>
  <si>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</si>
  <si>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</si>
  <si>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</si>
  <si>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</si>
  <si>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</si>
  <si>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</si>
  <si>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</si>
  <si>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</si>
  <si>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</si>
  <si>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</si>
  <si>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</si>
  <si>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</si>
  <si>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</si>
  <si>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</si>
  <si>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</si>
  <si>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</si>
  <si>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</si>
  <si>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</si>
  <si>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</si>
  <si>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</si>
  <si>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</si>
  <si>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</si>
  <si>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</si>
  <si>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</si>
  <si>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</si>
  <si>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</si>
  <si>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</si>
  <si>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</si>
  <si>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</si>
  <si>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</si>
  <si>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</si>
  <si>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</si>
  <si>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</si>
  <si>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</si>
  <si>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</si>
  <si>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</si>
  <si>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</si>
  <si>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</si>
  <si>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</si>
  <si>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</si>
  <si>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</si>
  <si>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</si>
  <si>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</si>
  <si>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</si>
  <si>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</si>
  <si>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</si>
  <si>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</si>
  <si>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</si>
  <si>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</si>
  <si>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</si>
  <si>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</si>
  <si>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</si>
  <si>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</si>
  <si>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</si>
  <si>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</si>
  <si>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</si>
  <si>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</si>
  <si>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</si>
  <si>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</si>
  <si>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</si>
  <si>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</si>
  <si>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</si>
  <si>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</si>
  <si>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</si>
  <si>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</si>
  <si>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</si>
  <si>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</si>
  <si>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</si>
  <si>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</si>
  <si>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</si>
  <si>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</si>
  <si>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</si>
  <si>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</si>
  <si>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</si>
  <si>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</si>
  <si>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</si>
  <si>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</si>
  <si>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</si>
  <si>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</si>
  <si>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</si>
  <si>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</si>
  <si>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</si>
  <si>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</si>
  <si>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</si>
  <si>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</si>
  <si>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</si>
  <si>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</si>
  <si>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</si>
  <si>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</si>
  <si>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</si>
  <si>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</si>
  <si>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</si>
  <si>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</si>
  <si>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</si>
  <si>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</si>
  <si>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</si>
  <si>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</si>
  <si>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</si>
  <si>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</si>
  <si>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</si>
  <si>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</si>
  <si>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</si>
  <si>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</si>
  <si>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</si>
  <si>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</si>
  <si>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</si>
  <si>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</si>
  <si>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</si>
  <si>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</si>
  <si>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</si>
  <si>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</si>
  <si>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</si>
  <si>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</si>
  <si>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</si>
  <si>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</si>
  <si>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</si>
  <si>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</si>
  <si>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</si>
  <si>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</si>
  <si>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</si>
  <si>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</si>
  <si>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</si>
  <si>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</si>
  <si>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</si>
  <si>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</si>
  <si>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</si>
  <si>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</si>
  <si>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</si>
  <si>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</si>
  <si>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</si>
  <si>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</si>
  <si>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</si>
  <si>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</si>
  <si>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</si>
  <si>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</si>
  <si>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</si>
  <si>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</si>
  <si>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</si>
  <si>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</si>
  <si>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</si>
  <si>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</si>
  <si>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</si>
  <si>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</si>
  <si>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</si>
  <si>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</si>
  <si>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</si>
  <si>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</si>
  <si>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</si>
  <si>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</si>
  <si>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</si>
  <si>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</si>
  <si>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</si>
  <si>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</si>
  <si>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</si>
  <si>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</si>
  <si>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</si>
  <si>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</si>
  <si>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</si>
  <si>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</si>
  <si>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</si>
  <si>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</si>
  <si>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</si>
  <si>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</si>
  <si>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</si>
  <si>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</si>
  <si>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</si>
  <si>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</si>
  <si>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</si>
  <si>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</si>
  <si>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</si>
  <si>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</si>
  <si>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</si>
  <si>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</si>
  <si>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</si>
  <si>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</si>
  <si>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</si>
  <si>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</si>
  <si>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</si>
  <si>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비타민D</t>
    <phoneticPr fontId="1" type="noConversion"/>
  </si>
  <si>
    <t>몰리브덴</t>
    <phoneticPr fontId="1" type="noConversion"/>
  </si>
  <si>
    <t>비타민B12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</si>
  <si>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</si>
  <si>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</si>
  <si>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</si>
  <si>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</si>
  <si>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</si>
  <si>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정보</t>
    <phoneticPr fontId="1" type="noConversion"/>
  </si>
  <si>
    <t>상한섭취량</t>
    <phoneticPr fontId="1" type="noConversion"/>
  </si>
  <si>
    <t>지용성 비타민</t>
    <phoneticPr fontId="1" type="noConversion"/>
  </si>
  <si>
    <t>비타민A(μg RAE/일)</t>
    <phoneticPr fontId="1" type="noConversion"/>
  </si>
  <si>
    <t>엽산</t>
    <phoneticPr fontId="1" type="noConversion"/>
  </si>
  <si>
    <t>크롬</t>
    <phoneticPr fontId="1" type="noConversion"/>
  </si>
  <si>
    <t>n-3불포화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</si>
  <si>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</si>
  <si>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</si>
  <si>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</si>
  <si>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</si>
  <si>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출력시각</t>
    <phoneticPr fontId="1" type="noConversion"/>
  </si>
  <si>
    <t>불포화지방산</t>
    <phoneticPr fontId="1" type="noConversion"/>
  </si>
  <si>
    <t>필요추정량</t>
    <phoneticPr fontId="1" type="noConversion"/>
  </si>
  <si>
    <t>평균필요량</t>
    <phoneticPr fontId="1" type="noConversion"/>
  </si>
  <si>
    <t>리보플라빈</t>
    <phoneticPr fontId="1" type="noConversion"/>
  </si>
  <si>
    <t>비타민B6</t>
    <phoneticPr fontId="1" type="noConversion"/>
  </si>
  <si>
    <t>비오틴</t>
    <phoneticPr fontId="1" type="noConversion"/>
  </si>
  <si>
    <t>인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</si>
  <si>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</si>
  <si>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</si>
  <si>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</si>
  <si>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적정비율(최소)</t>
    <phoneticPr fontId="1" type="noConversion"/>
  </si>
  <si>
    <t>단백질(g/일)</t>
    <phoneticPr fontId="1" type="noConversion"/>
  </si>
  <si>
    <t>니아신</t>
    <phoneticPr fontId="1" type="noConversion"/>
  </si>
  <si>
    <t>마그네슘</t>
    <phoneticPr fontId="1" type="noConversion"/>
  </si>
  <si>
    <t>미량 무기질</t>
    <phoneticPr fontId="1" type="noConversion"/>
  </si>
  <si>
    <t>구리(ug/일)</t>
    <phoneticPr fontId="1" type="noConversion"/>
  </si>
  <si>
    <t>(설문지 : FFQ 95문항 설문지, 사용자 : 염준수, ID : H1310182)</t>
  </si>
  <si>
    <t>2022년 01월 26일 15:05:58</t>
  </si>
  <si>
    <t>다량영양소</t>
    <phoneticPr fontId="1" type="noConversion"/>
  </si>
  <si>
    <t>열량영양소</t>
    <phoneticPr fontId="1" type="noConversion"/>
  </si>
  <si>
    <t>식이섬유</t>
    <phoneticPr fontId="1" type="noConversion"/>
  </si>
  <si>
    <t>섭취량</t>
    <phoneticPr fontId="1" type="noConversion"/>
  </si>
  <si>
    <t>지방</t>
    <phoneticPr fontId="1" type="noConversion"/>
  </si>
  <si>
    <t>n-6불포화</t>
    <phoneticPr fontId="1" type="noConversion"/>
  </si>
  <si>
    <t>충분섭취량</t>
    <phoneticPr fontId="1" type="noConversion"/>
  </si>
  <si>
    <t>식이섬유(g/일)</t>
    <phoneticPr fontId="1" type="noConversion"/>
  </si>
  <si>
    <t>섭취비율</t>
    <phoneticPr fontId="1" type="noConversion"/>
  </si>
  <si>
    <t>비타민K</t>
    <phoneticPr fontId="1" type="noConversion"/>
  </si>
  <si>
    <t>수용성 비타민</t>
    <phoneticPr fontId="1" type="noConversion"/>
  </si>
  <si>
    <t>비타민C</t>
    <phoneticPr fontId="1" type="noConversion"/>
  </si>
  <si>
    <t>판토텐산</t>
    <phoneticPr fontId="1" type="noConversion"/>
  </si>
  <si>
    <t>나트륨</t>
    <phoneticPr fontId="1" type="noConversion"/>
  </si>
  <si>
    <t>요오드</t>
    <phoneticPr fontId="1" type="noConversion"/>
  </si>
  <si>
    <t>셀레늄</t>
    <phoneticPr fontId="1" type="noConversion"/>
  </si>
  <si>
    <t>몰리브덴(ug/일)</t>
    <phoneticPr fontId="1" type="noConversion"/>
  </si>
  <si>
    <t>크롬(ug/일)</t>
    <phoneticPr fontId="1" type="noConversion"/>
  </si>
  <si>
    <t>H1310182</t>
  </si>
  <si>
    <t>염준수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</si>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</sst>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64.127480000000006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647024"/>
        <c:axId val="575647808"/>
      </c:barChart>
      <c:catAx>
        <c:axId val="575647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647808"/>
        <c:crosses val="autoZero"/>
        <c:auto val="1"/>
        <c:lblAlgn val="ctr"/>
        <c:lblOffset val="100"/>
        <c:noMultiLvlLbl val="0"/>
      </c:catAx>
      <c:valAx>
        <c:axId val="575647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64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1.6622854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353120"/>
        <c:axId val="577353904"/>
      </c:barChart>
      <c:catAx>
        <c:axId val="57735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353904"/>
        <c:crosses val="autoZero"/>
        <c:auto val="1"/>
        <c:lblAlgn val="ctr"/>
        <c:lblOffset val="100"/>
        <c:noMultiLvlLbl val="0"/>
      </c:catAx>
      <c:valAx>
        <c:axId val="57735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35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0.39929837000000001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355472"/>
        <c:axId val="577356256"/>
      </c:barChart>
      <c:catAx>
        <c:axId val="57735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356256"/>
        <c:crosses val="autoZero"/>
        <c:auto val="1"/>
        <c:lblAlgn val="ctr"/>
        <c:lblOffset val="100"/>
        <c:noMultiLvlLbl val="0"/>
      </c:catAx>
      <c:valAx>
        <c:axId val="577356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35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1124.1171999999999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357040"/>
        <c:axId val="577357824"/>
      </c:barChart>
      <c:catAx>
        <c:axId val="577357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357824"/>
        <c:crosses val="autoZero"/>
        <c:auto val="1"/>
        <c:lblAlgn val="ctr"/>
        <c:lblOffset val="100"/>
        <c:noMultiLvlLbl val="0"/>
      </c:catAx>
      <c:valAx>
        <c:axId val="577357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35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2436.4140000000002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359784"/>
        <c:axId val="577360176"/>
      </c:barChart>
      <c:catAx>
        <c:axId val="577359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360176"/>
        <c:crosses val="autoZero"/>
        <c:auto val="1"/>
        <c:lblAlgn val="ctr"/>
        <c:lblOffset val="100"/>
        <c:noMultiLvlLbl val="0"/>
      </c:catAx>
      <c:valAx>
        <c:axId val="57736017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359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64.028450000000007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362136"/>
        <c:axId val="577364880"/>
      </c:barChart>
      <c:catAx>
        <c:axId val="577362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364880"/>
        <c:crosses val="autoZero"/>
        <c:auto val="1"/>
        <c:lblAlgn val="ctr"/>
        <c:lblOffset val="100"/>
        <c:noMultiLvlLbl val="0"/>
      </c:catAx>
      <c:valAx>
        <c:axId val="577364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362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111.3402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361744"/>
        <c:axId val="577362528"/>
      </c:barChart>
      <c:catAx>
        <c:axId val="57736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362528"/>
        <c:crosses val="autoZero"/>
        <c:auto val="1"/>
        <c:lblAlgn val="ctr"/>
        <c:lblOffset val="100"/>
        <c:noMultiLvlLbl val="0"/>
      </c:catAx>
      <c:valAx>
        <c:axId val="577362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36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9.2240280000000006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362920"/>
        <c:axId val="577363312"/>
      </c:barChart>
      <c:catAx>
        <c:axId val="577362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363312"/>
        <c:crosses val="autoZero"/>
        <c:auto val="1"/>
        <c:lblAlgn val="ctr"/>
        <c:lblOffset val="100"/>
        <c:noMultiLvlLbl val="0"/>
      </c:catAx>
      <c:valAx>
        <c:axId val="577363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362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519.30334000000005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5989280"/>
        <c:axId val="635997904"/>
      </c:barChart>
      <c:catAx>
        <c:axId val="63598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997904"/>
        <c:crosses val="autoZero"/>
        <c:auto val="1"/>
        <c:lblAlgn val="ctr"/>
        <c:lblOffset val="100"/>
        <c:noMultiLvlLbl val="0"/>
      </c:catAx>
      <c:valAx>
        <c:axId val="63599790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598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0.15589952000000001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5996728"/>
        <c:axId val="635994376"/>
      </c:barChart>
      <c:catAx>
        <c:axId val="635996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994376"/>
        <c:crosses val="autoZero"/>
        <c:auto val="1"/>
        <c:lblAlgn val="ctr"/>
        <c:lblOffset val="100"/>
        <c:noMultiLvlLbl val="0"/>
      </c:catAx>
      <c:valAx>
        <c:axId val="635994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5996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3.0047535999999999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5998688"/>
        <c:axId val="635999472"/>
      </c:barChart>
      <c:catAx>
        <c:axId val="63599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999472"/>
        <c:crosses val="autoZero"/>
        <c:auto val="1"/>
        <c:lblAlgn val="ctr"/>
        <c:lblOffset val="100"/>
        <c:noMultiLvlLbl val="0"/>
      </c:catAx>
      <c:valAx>
        <c:axId val="635999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599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18.185677999999999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649376"/>
        <c:axId val="575649768"/>
      </c:barChart>
      <c:catAx>
        <c:axId val="575649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649768"/>
        <c:crosses val="autoZero"/>
        <c:auto val="1"/>
        <c:lblAlgn val="ctr"/>
        <c:lblOffset val="100"/>
        <c:noMultiLvlLbl val="0"/>
      </c:catAx>
      <c:valAx>
        <c:axId val="5756497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64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308.74633999999998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5997512"/>
        <c:axId val="635998296"/>
      </c:barChart>
      <c:catAx>
        <c:axId val="635997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998296"/>
        <c:crosses val="autoZero"/>
        <c:auto val="1"/>
        <c:lblAlgn val="ctr"/>
        <c:lblOffset val="100"/>
        <c:noMultiLvlLbl val="0"/>
      </c:catAx>
      <c:valAx>
        <c:axId val="635998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5997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83.813323999999994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5999080"/>
        <c:axId val="635992024"/>
      </c:barChart>
      <c:catAx>
        <c:axId val="635999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992024"/>
        <c:crosses val="autoZero"/>
        <c:auto val="1"/>
        <c:lblAlgn val="ctr"/>
        <c:lblOffset val="100"/>
        <c:noMultiLvlLbl val="0"/>
      </c:catAx>
      <c:valAx>
        <c:axId val="635992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5999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5.1280000000000001</c:v>
                </c:pt>
                <c:pt idx="1">
                  <c:v>8.625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36000256"/>
        <c:axId val="635990064"/>
      </c:barChart>
      <c:catAx>
        <c:axId val="6360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990064"/>
        <c:crosses val="autoZero"/>
        <c:auto val="1"/>
        <c:lblAlgn val="ctr"/>
        <c:lblOffset val="100"/>
        <c:noMultiLvlLbl val="0"/>
      </c:catAx>
      <c:valAx>
        <c:axId val="635990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000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7.0624947999999996</c:v>
                </c:pt>
                <c:pt idx="1">
                  <c:v>7.8980420000000002</c:v>
                </c:pt>
                <c:pt idx="2">
                  <c:v>9.3536459999999995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324.48635999999999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5993984"/>
        <c:axId val="636001040"/>
      </c:barChart>
      <c:catAx>
        <c:axId val="635993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001040"/>
        <c:crosses val="autoZero"/>
        <c:auto val="1"/>
        <c:lblAlgn val="ctr"/>
        <c:lblOffset val="100"/>
        <c:noMultiLvlLbl val="0"/>
      </c:catAx>
      <c:valAx>
        <c:axId val="636001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599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11.885254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5990456"/>
        <c:axId val="636001432"/>
      </c:barChart>
      <c:catAx>
        <c:axId val="63599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001432"/>
        <c:crosses val="autoZero"/>
        <c:auto val="1"/>
        <c:lblAlgn val="ctr"/>
        <c:lblOffset val="100"/>
        <c:noMultiLvlLbl val="0"/>
      </c:catAx>
      <c:valAx>
        <c:axId val="636001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5990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74.707999999999998</c:v>
                </c:pt>
                <c:pt idx="1">
                  <c:v>8.5630000000000006</c:v>
                </c:pt>
                <c:pt idx="2">
                  <c:v>16.728999999999999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35991240"/>
        <c:axId val="635991632"/>
      </c:barChart>
      <c:catAx>
        <c:axId val="635991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991632"/>
        <c:crosses val="autoZero"/>
        <c:auto val="1"/>
        <c:lblAlgn val="ctr"/>
        <c:lblOffset val="100"/>
        <c:noMultiLvlLbl val="0"/>
      </c:catAx>
      <c:valAx>
        <c:axId val="635991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5991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2118.0106999999998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5995552"/>
        <c:axId val="635994768"/>
      </c:barChart>
      <c:catAx>
        <c:axId val="635995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994768"/>
        <c:crosses val="autoZero"/>
        <c:auto val="1"/>
        <c:lblAlgn val="ctr"/>
        <c:lblOffset val="100"/>
        <c:noMultiLvlLbl val="0"/>
      </c:catAx>
      <c:valAx>
        <c:axId val="6359947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5995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55.538894999999997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5996336"/>
        <c:axId val="636002608"/>
      </c:barChart>
      <c:catAx>
        <c:axId val="63599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002608"/>
        <c:crosses val="autoZero"/>
        <c:auto val="1"/>
        <c:lblAlgn val="ctr"/>
        <c:lblOffset val="100"/>
        <c:noMultiLvlLbl val="0"/>
      </c:catAx>
      <c:valAx>
        <c:axId val="636002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599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354.23669999999998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003000"/>
        <c:axId val="636004568"/>
      </c:barChart>
      <c:catAx>
        <c:axId val="636003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004568"/>
        <c:crosses val="autoZero"/>
        <c:auto val="1"/>
        <c:lblAlgn val="ctr"/>
        <c:lblOffset val="100"/>
        <c:noMultiLvlLbl val="0"/>
      </c:catAx>
      <c:valAx>
        <c:axId val="636004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003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2.5404019999999998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685312"/>
        <c:axId val="577360960"/>
      </c:barChart>
      <c:catAx>
        <c:axId val="26568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360960"/>
        <c:crosses val="autoZero"/>
        <c:auto val="1"/>
        <c:lblAlgn val="ctr"/>
        <c:lblOffset val="100"/>
        <c:noMultiLvlLbl val="0"/>
      </c:catAx>
      <c:valAx>
        <c:axId val="577360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68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4075.1704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004960"/>
        <c:axId val="636001824"/>
      </c:barChart>
      <c:catAx>
        <c:axId val="636004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001824"/>
        <c:crosses val="autoZero"/>
        <c:auto val="1"/>
        <c:lblAlgn val="ctr"/>
        <c:lblOffset val="100"/>
        <c:noMultiLvlLbl val="0"/>
      </c:catAx>
      <c:valAx>
        <c:axId val="636001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00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11.161059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004176"/>
        <c:axId val="637715304"/>
      </c:barChart>
      <c:catAx>
        <c:axId val="63600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7715304"/>
        <c:crosses val="autoZero"/>
        <c:auto val="1"/>
        <c:lblAlgn val="ctr"/>
        <c:lblOffset val="100"/>
        <c:noMultiLvlLbl val="0"/>
      </c:catAx>
      <c:valAx>
        <c:axId val="637715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00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1.2579032999999999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7716088"/>
        <c:axId val="637723144"/>
      </c:barChart>
      <c:catAx>
        <c:axId val="637716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7723144"/>
        <c:crosses val="autoZero"/>
        <c:auto val="1"/>
        <c:lblAlgn val="ctr"/>
        <c:lblOffset val="100"/>
        <c:noMultiLvlLbl val="0"/>
      </c:catAx>
      <c:valAx>
        <c:axId val="637723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7716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121.82212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349200"/>
        <c:axId val="577355864"/>
      </c:barChart>
      <c:catAx>
        <c:axId val="57734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355864"/>
        <c:crosses val="autoZero"/>
        <c:auto val="1"/>
        <c:lblAlgn val="ctr"/>
        <c:lblOffset val="100"/>
        <c:noMultiLvlLbl val="0"/>
      </c:catAx>
      <c:valAx>
        <c:axId val="577355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34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1.0670942000000001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358216"/>
        <c:axId val="577354688"/>
      </c:barChart>
      <c:catAx>
        <c:axId val="577358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354688"/>
        <c:crosses val="autoZero"/>
        <c:auto val="1"/>
        <c:lblAlgn val="ctr"/>
        <c:lblOffset val="100"/>
        <c:noMultiLvlLbl val="0"/>
      </c:catAx>
      <c:valAx>
        <c:axId val="577354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358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16.306426999999999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361352"/>
        <c:axId val="577349984"/>
      </c:barChart>
      <c:catAx>
        <c:axId val="577361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349984"/>
        <c:crosses val="autoZero"/>
        <c:auto val="1"/>
        <c:lblAlgn val="ctr"/>
        <c:lblOffset val="100"/>
        <c:noMultiLvlLbl val="0"/>
      </c:catAx>
      <c:valAx>
        <c:axId val="57734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361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1.2579032999999999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352336"/>
        <c:axId val="577355080"/>
      </c:barChart>
      <c:catAx>
        <c:axId val="57735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355080"/>
        <c:crosses val="autoZero"/>
        <c:auto val="1"/>
        <c:lblAlgn val="ctr"/>
        <c:lblOffset val="100"/>
        <c:noMultiLvlLbl val="0"/>
      </c:catAx>
      <c:valAx>
        <c:axId val="577355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35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424.14839999999998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351944"/>
        <c:axId val="577358608"/>
      </c:barChart>
      <c:catAx>
        <c:axId val="57735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358608"/>
        <c:crosses val="autoZero"/>
        <c:auto val="1"/>
        <c:lblAlgn val="ctr"/>
        <c:lblOffset val="100"/>
        <c:noMultiLvlLbl val="0"/>
      </c:catAx>
      <c:valAx>
        <c:axId val="577358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35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7.2273736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351552"/>
        <c:axId val="577357432"/>
      </c:barChart>
      <c:catAx>
        <c:axId val="57735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357432"/>
        <c:crosses val="autoZero"/>
        <c:auto val="1"/>
        <c:lblAlgn val="ctr"/>
        <c:lblOffset val="100"/>
        <c:noMultiLvlLbl val="0"/>
      </c:catAx>
      <c:valAx>
        <c:axId val="577357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35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염준수, ID : H1310182)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01월 26일 15:05:58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2400</v>
      </c>
      <c r="C6" s="59">
        <f>'DRIs DATA 입력'!C6</f>
        <v>2118.0106999999998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64.127480000000006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18.185677999999999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74.707999999999998</v>
      </c>
      <c r="G8" s="59">
        <f>'DRIs DATA 입력'!G8</f>
        <v>8.5630000000000006</v>
      </c>
      <c r="H8" s="59">
        <f>'DRIs DATA 입력'!H8</f>
        <v>16.728999999999999</v>
      </c>
      <c r="I8" s="46"/>
      <c r="J8" s="59" t="s">
        <v>215</v>
      </c>
      <c r="K8" s="59">
        <f>'DRIs DATA 입력'!K8</f>
        <v>5.1280000000000001</v>
      </c>
      <c r="L8" s="59">
        <f>'DRIs DATA 입력'!L8</f>
        <v>8.625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324.48635999999999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11.885254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2.5404019999999998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121.82212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55.538894999999997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1.4448751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1.0670942000000001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16.306426999999999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1.2579032999999999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424.14839999999998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7.2273736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1.6622854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0.39929837000000001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354.23669999999998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1124.1171999999999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4075.1704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2436.4140000000002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64.028450000000007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111.3402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11.161059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9.2240280000000006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519.30334000000005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0.15589952000000001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3.0047535999999999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308.74633999999998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83.813323999999994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2" sqref="K5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287</v>
      </c>
      <c r="B1" s="61" t="s">
        <v>315</v>
      </c>
      <c r="G1" s="62" t="s">
        <v>298</v>
      </c>
      <c r="H1" s="61" t="s">
        <v>316</v>
      </c>
    </row>
    <row r="3" spans="1:27" x14ac:dyDescent="0.3">
      <c r="A3" s="71" t="s">
        <v>317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318</v>
      </c>
      <c r="F4" s="67"/>
      <c r="G4" s="67"/>
      <c r="H4" s="68"/>
      <c r="J4" s="66" t="s">
        <v>299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319</v>
      </c>
      <c r="V4" s="69"/>
      <c r="W4" s="69"/>
      <c r="X4" s="69"/>
      <c r="Y4" s="69"/>
      <c r="Z4" s="69"/>
    </row>
    <row r="5" spans="1:27" x14ac:dyDescent="0.3">
      <c r="A5" s="65"/>
      <c r="B5" s="65" t="s">
        <v>300</v>
      </c>
      <c r="C5" s="65" t="s">
        <v>320</v>
      </c>
      <c r="E5" s="65"/>
      <c r="F5" s="65" t="s">
        <v>49</v>
      </c>
      <c r="G5" s="65" t="s">
        <v>321</v>
      </c>
      <c r="H5" s="65" t="s">
        <v>45</v>
      </c>
      <c r="J5" s="65"/>
      <c r="K5" s="65" t="s">
        <v>293</v>
      </c>
      <c r="L5" s="65" t="s">
        <v>322</v>
      </c>
      <c r="N5" s="65"/>
      <c r="O5" s="65" t="s">
        <v>301</v>
      </c>
      <c r="P5" s="65" t="s">
        <v>277</v>
      </c>
      <c r="Q5" s="65" t="s">
        <v>323</v>
      </c>
      <c r="R5" s="65" t="s">
        <v>288</v>
      </c>
      <c r="S5" s="65" t="s">
        <v>320</v>
      </c>
      <c r="U5" s="65"/>
      <c r="V5" s="65" t="s">
        <v>301</v>
      </c>
      <c r="W5" s="65" t="s">
        <v>277</v>
      </c>
      <c r="X5" s="65" t="s">
        <v>323</v>
      </c>
      <c r="Y5" s="65" t="s">
        <v>288</v>
      </c>
      <c r="Z5" s="65" t="s">
        <v>320</v>
      </c>
    </row>
    <row r="6" spans="1:27" x14ac:dyDescent="0.3">
      <c r="A6" s="65" t="s">
        <v>278</v>
      </c>
      <c r="B6" s="65">
        <v>2400</v>
      </c>
      <c r="C6" s="65">
        <v>2118.0106999999998</v>
      </c>
      <c r="E6" s="65" t="s">
        <v>309</v>
      </c>
      <c r="F6" s="65">
        <v>55</v>
      </c>
      <c r="G6" s="65">
        <v>15</v>
      </c>
      <c r="H6" s="65">
        <v>7</v>
      </c>
      <c r="J6" s="65" t="s">
        <v>309</v>
      </c>
      <c r="K6" s="65">
        <v>0.1</v>
      </c>
      <c r="L6" s="65">
        <v>4</v>
      </c>
      <c r="N6" s="65" t="s">
        <v>310</v>
      </c>
      <c r="O6" s="65">
        <v>50</v>
      </c>
      <c r="P6" s="65">
        <v>60</v>
      </c>
      <c r="Q6" s="65">
        <v>0</v>
      </c>
      <c r="R6" s="65">
        <v>0</v>
      </c>
      <c r="S6" s="65">
        <v>64.127480000000006</v>
      </c>
      <c r="U6" s="65" t="s">
        <v>324</v>
      </c>
      <c r="V6" s="65">
        <v>0</v>
      </c>
      <c r="W6" s="65">
        <v>0</v>
      </c>
      <c r="X6" s="65">
        <v>25</v>
      </c>
      <c r="Y6" s="65">
        <v>0</v>
      </c>
      <c r="Z6" s="65">
        <v>18.185677999999999</v>
      </c>
    </row>
    <row r="7" spans="1:27" x14ac:dyDescent="0.3">
      <c r="E7" s="65" t="s">
        <v>282</v>
      </c>
      <c r="F7" s="65">
        <v>65</v>
      </c>
      <c r="G7" s="65">
        <v>30</v>
      </c>
      <c r="H7" s="65">
        <v>20</v>
      </c>
      <c r="J7" s="65" t="s">
        <v>282</v>
      </c>
      <c r="K7" s="65">
        <v>1</v>
      </c>
      <c r="L7" s="65">
        <v>10</v>
      </c>
    </row>
    <row r="8" spans="1:27" x14ac:dyDescent="0.3">
      <c r="E8" s="65" t="s">
        <v>325</v>
      </c>
      <c r="F8" s="65">
        <v>74.707999999999998</v>
      </c>
      <c r="G8" s="65">
        <v>8.5630000000000006</v>
      </c>
      <c r="H8" s="65">
        <v>16.728999999999999</v>
      </c>
      <c r="J8" s="65" t="s">
        <v>325</v>
      </c>
      <c r="K8" s="65">
        <v>5.1280000000000001</v>
      </c>
      <c r="L8" s="65">
        <v>8.625</v>
      </c>
    </row>
    <row r="13" spans="1:27" x14ac:dyDescent="0.3">
      <c r="A13" s="70" t="s">
        <v>289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283</v>
      </c>
      <c r="B14" s="69"/>
      <c r="C14" s="69"/>
      <c r="D14" s="69"/>
      <c r="E14" s="69"/>
      <c r="F14" s="69"/>
      <c r="H14" s="69" t="s">
        <v>284</v>
      </c>
      <c r="I14" s="69"/>
      <c r="J14" s="69"/>
      <c r="K14" s="69"/>
      <c r="L14" s="69"/>
      <c r="M14" s="69"/>
      <c r="O14" s="69" t="s">
        <v>279</v>
      </c>
      <c r="P14" s="69"/>
      <c r="Q14" s="69"/>
      <c r="R14" s="69"/>
      <c r="S14" s="69"/>
      <c r="T14" s="69"/>
      <c r="V14" s="69" t="s">
        <v>326</v>
      </c>
      <c r="W14" s="69"/>
      <c r="X14" s="69"/>
      <c r="Y14" s="69"/>
      <c r="Z14" s="69"/>
      <c r="AA14" s="69"/>
    </row>
    <row r="15" spans="1:27" x14ac:dyDescent="0.3">
      <c r="A15" s="65"/>
      <c r="B15" s="65" t="s">
        <v>301</v>
      </c>
      <c r="C15" s="65" t="s">
        <v>277</v>
      </c>
      <c r="D15" s="65" t="s">
        <v>323</v>
      </c>
      <c r="E15" s="65" t="s">
        <v>288</v>
      </c>
      <c r="F15" s="65" t="s">
        <v>320</v>
      </c>
      <c r="H15" s="65"/>
      <c r="I15" s="65" t="s">
        <v>301</v>
      </c>
      <c r="J15" s="65" t="s">
        <v>277</v>
      </c>
      <c r="K15" s="65" t="s">
        <v>323</v>
      </c>
      <c r="L15" s="65" t="s">
        <v>288</v>
      </c>
      <c r="M15" s="65" t="s">
        <v>320</v>
      </c>
      <c r="O15" s="65"/>
      <c r="P15" s="65" t="s">
        <v>301</v>
      </c>
      <c r="Q15" s="65" t="s">
        <v>277</v>
      </c>
      <c r="R15" s="65" t="s">
        <v>323</v>
      </c>
      <c r="S15" s="65" t="s">
        <v>288</v>
      </c>
      <c r="T15" s="65" t="s">
        <v>320</v>
      </c>
      <c r="V15" s="65"/>
      <c r="W15" s="65" t="s">
        <v>301</v>
      </c>
      <c r="X15" s="65" t="s">
        <v>277</v>
      </c>
      <c r="Y15" s="65" t="s">
        <v>323</v>
      </c>
      <c r="Z15" s="65" t="s">
        <v>288</v>
      </c>
      <c r="AA15" s="65" t="s">
        <v>320</v>
      </c>
    </row>
    <row r="16" spans="1:27" x14ac:dyDescent="0.3">
      <c r="A16" s="65" t="s">
        <v>290</v>
      </c>
      <c r="B16" s="65">
        <v>550</v>
      </c>
      <c r="C16" s="65">
        <v>750</v>
      </c>
      <c r="D16" s="65">
        <v>0</v>
      </c>
      <c r="E16" s="65">
        <v>3000</v>
      </c>
      <c r="F16" s="65">
        <v>324.48635999999999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11.885254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2.5404019999999998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121.82212</v>
      </c>
    </row>
    <row r="23" spans="1:62" x14ac:dyDescent="0.3">
      <c r="A23" s="70" t="s">
        <v>327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328</v>
      </c>
      <c r="B24" s="69"/>
      <c r="C24" s="69"/>
      <c r="D24" s="69"/>
      <c r="E24" s="69"/>
      <c r="F24" s="69"/>
      <c r="H24" s="69" t="s">
        <v>285</v>
      </c>
      <c r="I24" s="69"/>
      <c r="J24" s="69"/>
      <c r="K24" s="69"/>
      <c r="L24" s="69"/>
      <c r="M24" s="69"/>
      <c r="O24" s="69" t="s">
        <v>302</v>
      </c>
      <c r="P24" s="69"/>
      <c r="Q24" s="69"/>
      <c r="R24" s="69"/>
      <c r="S24" s="69"/>
      <c r="T24" s="69"/>
      <c r="V24" s="69" t="s">
        <v>311</v>
      </c>
      <c r="W24" s="69"/>
      <c r="X24" s="69"/>
      <c r="Y24" s="69"/>
      <c r="Z24" s="69"/>
      <c r="AA24" s="69"/>
      <c r="AC24" s="69" t="s">
        <v>303</v>
      </c>
      <c r="AD24" s="69"/>
      <c r="AE24" s="69"/>
      <c r="AF24" s="69"/>
      <c r="AG24" s="69"/>
      <c r="AH24" s="69"/>
      <c r="AJ24" s="69" t="s">
        <v>291</v>
      </c>
      <c r="AK24" s="69"/>
      <c r="AL24" s="69"/>
      <c r="AM24" s="69"/>
      <c r="AN24" s="69"/>
      <c r="AO24" s="69"/>
      <c r="AQ24" s="69" t="s">
        <v>281</v>
      </c>
      <c r="AR24" s="69"/>
      <c r="AS24" s="69"/>
      <c r="AT24" s="69"/>
      <c r="AU24" s="69"/>
      <c r="AV24" s="69"/>
      <c r="AX24" s="69" t="s">
        <v>329</v>
      </c>
      <c r="AY24" s="69"/>
      <c r="AZ24" s="69"/>
      <c r="BA24" s="69"/>
      <c r="BB24" s="69"/>
      <c r="BC24" s="69"/>
      <c r="BE24" s="69" t="s">
        <v>304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301</v>
      </c>
      <c r="C25" s="65" t="s">
        <v>277</v>
      </c>
      <c r="D25" s="65" t="s">
        <v>323</v>
      </c>
      <c r="E25" s="65" t="s">
        <v>288</v>
      </c>
      <c r="F25" s="65" t="s">
        <v>320</v>
      </c>
      <c r="H25" s="65"/>
      <c r="I25" s="65" t="s">
        <v>301</v>
      </c>
      <c r="J25" s="65" t="s">
        <v>277</v>
      </c>
      <c r="K25" s="65" t="s">
        <v>323</v>
      </c>
      <c r="L25" s="65" t="s">
        <v>288</v>
      </c>
      <c r="M25" s="65" t="s">
        <v>320</v>
      </c>
      <c r="O25" s="65"/>
      <c r="P25" s="65" t="s">
        <v>301</v>
      </c>
      <c r="Q25" s="65" t="s">
        <v>277</v>
      </c>
      <c r="R25" s="65" t="s">
        <v>323</v>
      </c>
      <c r="S25" s="65" t="s">
        <v>288</v>
      </c>
      <c r="T25" s="65" t="s">
        <v>320</v>
      </c>
      <c r="V25" s="65"/>
      <c r="W25" s="65" t="s">
        <v>301</v>
      </c>
      <c r="X25" s="65" t="s">
        <v>277</v>
      </c>
      <c r="Y25" s="65" t="s">
        <v>323</v>
      </c>
      <c r="Z25" s="65" t="s">
        <v>288</v>
      </c>
      <c r="AA25" s="65" t="s">
        <v>320</v>
      </c>
      <c r="AC25" s="65"/>
      <c r="AD25" s="65" t="s">
        <v>301</v>
      </c>
      <c r="AE25" s="65" t="s">
        <v>277</v>
      </c>
      <c r="AF25" s="65" t="s">
        <v>323</v>
      </c>
      <c r="AG25" s="65" t="s">
        <v>288</v>
      </c>
      <c r="AH25" s="65" t="s">
        <v>320</v>
      </c>
      <c r="AJ25" s="65"/>
      <c r="AK25" s="65" t="s">
        <v>301</v>
      </c>
      <c r="AL25" s="65" t="s">
        <v>277</v>
      </c>
      <c r="AM25" s="65" t="s">
        <v>323</v>
      </c>
      <c r="AN25" s="65" t="s">
        <v>288</v>
      </c>
      <c r="AO25" s="65" t="s">
        <v>320</v>
      </c>
      <c r="AQ25" s="65"/>
      <c r="AR25" s="65" t="s">
        <v>301</v>
      </c>
      <c r="AS25" s="65" t="s">
        <v>277</v>
      </c>
      <c r="AT25" s="65" t="s">
        <v>323</v>
      </c>
      <c r="AU25" s="65" t="s">
        <v>288</v>
      </c>
      <c r="AV25" s="65" t="s">
        <v>320</v>
      </c>
      <c r="AX25" s="65"/>
      <c r="AY25" s="65" t="s">
        <v>301</v>
      </c>
      <c r="AZ25" s="65" t="s">
        <v>277</v>
      </c>
      <c r="BA25" s="65" t="s">
        <v>323</v>
      </c>
      <c r="BB25" s="65" t="s">
        <v>288</v>
      </c>
      <c r="BC25" s="65" t="s">
        <v>320</v>
      </c>
      <c r="BE25" s="65"/>
      <c r="BF25" s="65" t="s">
        <v>301</v>
      </c>
      <c r="BG25" s="65" t="s">
        <v>277</v>
      </c>
      <c r="BH25" s="65" t="s">
        <v>323</v>
      </c>
      <c r="BI25" s="65" t="s">
        <v>288</v>
      </c>
      <c r="BJ25" s="65" t="s">
        <v>320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55.538894999999997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1.4448751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1.0670942000000001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16.306426999999999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1.2579032999999999</v>
      </c>
      <c r="AJ26" s="65" t="s">
        <v>294</v>
      </c>
      <c r="AK26" s="65">
        <v>320</v>
      </c>
      <c r="AL26" s="65">
        <v>400</v>
      </c>
      <c r="AM26" s="65">
        <v>0</v>
      </c>
      <c r="AN26" s="65">
        <v>1000</v>
      </c>
      <c r="AO26" s="65">
        <v>424.14839999999998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7.2273736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1.6622854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0.39929837000000001</v>
      </c>
    </row>
    <row r="33" spans="1:68" x14ac:dyDescent="0.3">
      <c r="A33" s="70" t="s">
        <v>286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305</v>
      </c>
      <c r="I34" s="69"/>
      <c r="J34" s="69"/>
      <c r="K34" s="69"/>
      <c r="L34" s="69"/>
      <c r="M34" s="69"/>
      <c r="O34" s="69" t="s">
        <v>330</v>
      </c>
      <c r="P34" s="69"/>
      <c r="Q34" s="69"/>
      <c r="R34" s="69"/>
      <c r="S34" s="69"/>
      <c r="T34" s="69"/>
      <c r="V34" s="69" t="s">
        <v>295</v>
      </c>
      <c r="W34" s="69"/>
      <c r="X34" s="69"/>
      <c r="Y34" s="69"/>
      <c r="Z34" s="69"/>
      <c r="AA34" s="69"/>
      <c r="AC34" s="69" t="s">
        <v>296</v>
      </c>
      <c r="AD34" s="69"/>
      <c r="AE34" s="69"/>
      <c r="AF34" s="69"/>
      <c r="AG34" s="69"/>
      <c r="AH34" s="69"/>
      <c r="AJ34" s="69" t="s">
        <v>312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301</v>
      </c>
      <c r="C35" s="65" t="s">
        <v>277</v>
      </c>
      <c r="D35" s="65" t="s">
        <v>323</v>
      </c>
      <c r="E35" s="65" t="s">
        <v>288</v>
      </c>
      <c r="F35" s="65" t="s">
        <v>320</v>
      </c>
      <c r="H35" s="65"/>
      <c r="I35" s="65" t="s">
        <v>301</v>
      </c>
      <c r="J35" s="65" t="s">
        <v>277</v>
      </c>
      <c r="K35" s="65" t="s">
        <v>323</v>
      </c>
      <c r="L35" s="65" t="s">
        <v>288</v>
      </c>
      <c r="M35" s="65" t="s">
        <v>320</v>
      </c>
      <c r="O35" s="65"/>
      <c r="P35" s="65" t="s">
        <v>301</v>
      </c>
      <c r="Q35" s="65" t="s">
        <v>277</v>
      </c>
      <c r="R35" s="65" t="s">
        <v>323</v>
      </c>
      <c r="S35" s="65" t="s">
        <v>288</v>
      </c>
      <c r="T35" s="65" t="s">
        <v>320</v>
      </c>
      <c r="V35" s="65"/>
      <c r="W35" s="65" t="s">
        <v>301</v>
      </c>
      <c r="X35" s="65" t="s">
        <v>277</v>
      </c>
      <c r="Y35" s="65" t="s">
        <v>323</v>
      </c>
      <c r="Z35" s="65" t="s">
        <v>288</v>
      </c>
      <c r="AA35" s="65" t="s">
        <v>320</v>
      </c>
      <c r="AC35" s="65"/>
      <c r="AD35" s="65" t="s">
        <v>301</v>
      </c>
      <c r="AE35" s="65" t="s">
        <v>277</v>
      </c>
      <c r="AF35" s="65" t="s">
        <v>323</v>
      </c>
      <c r="AG35" s="65" t="s">
        <v>288</v>
      </c>
      <c r="AH35" s="65" t="s">
        <v>320</v>
      </c>
      <c r="AJ35" s="65"/>
      <c r="AK35" s="65" t="s">
        <v>301</v>
      </c>
      <c r="AL35" s="65" t="s">
        <v>277</v>
      </c>
      <c r="AM35" s="65" t="s">
        <v>323</v>
      </c>
      <c r="AN35" s="65" t="s">
        <v>288</v>
      </c>
      <c r="AO35" s="65" t="s">
        <v>320</v>
      </c>
    </row>
    <row r="36" spans="1:68" x14ac:dyDescent="0.3">
      <c r="A36" s="65" t="s">
        <v>17</v>
      </c>
      <c r="B36" s="65">
        <v>630</v>
      </c>
      <c r="C36" s="65">
        <v>800</v>
      </c>
      <c r="D36" s="65">
        <v>0</v>
      </c>
      <c r="E36" s="65">
        <v>2500</v>
      </c>
      <c r="F36" s="65">
        <v>354.23669999999998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1124.1171999999999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4075.1704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2436.4140000000002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64.028450000000007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111.3402</v>
      </c>
    </row>
    <row r="43" spans="1:68" x14ac:dyDescent="0.3">
      <c r="A43" s="70" t="s">
        <v>313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297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306</v>
      </c>
      <c r="P44" s="69"/>
      <c r="Q44" s="69"/>
      <c r="R44" s="69"/>
      <c r="S44" s="69"/>
      <c r="T44" s="69"/>
      <c r="V44" s="69" t="s">
        <v>307</v>
      </c>
      <c r="W44" s="69"/>
      <c r="X44" s="69"/>
      <c r="Y44" s="69"/>
      <c r="Z44" s="69"/>
      <c r="AA44" s="69"/>
      <c r="AC44" s="69" t="s">
        <v>308</v>
      </c>
      <c r="AD44" s="69"/>
      <c r="AE44" s="69"/>
      <c r="AF44" s="69"/>
      <c r="AG44" s="69"/>
      <c r="AH44" s="69"/>
      <c r="AJ44" s="69" t="s">
        <v>331</v>
      </c>
      <c r="AK44" s="69"/>
      <c r="AL44" s="69"/>
      <c r="AM44" s="69"/>
      <c r="AN44" s="69"/>
      <c r="AO44" s="69"/>
      <c r="AQ44" s="69" t="s">
        <v>332</v>
      </c>
      <c r="AR44" s="69"/>
      <c r="AS44" s="69"/>
      <c r="AT44" s="69"/>
      <c r="AU44" s="69"/>
      <c r="AV44" s="69"/>
      <c r="AX44" s="69" t="s">
        <v>280</v>
      </c>
      <c r="AY44" s="69"/>
      <c r="AZ44" s="69"/>
      <c r="BA44" s="69"/>
      <c r="BB44" s="69"/>
      <c r="BC44" s="69"/>
      <c r="BE44" s="69" t="s">
        <v>292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301</v>
      </c>
      <c r="C45" s="65" t="s">
        <v>277</v>
      </c>
      <c r="D45" s="65" t="s">
        <v>323</v>
      </c>
      <c r="E45" s="65" t="s">
        <v>288</v>
      </c>
      <c r="F45" s="65" t="s">
        <v>320</v>
      </c>
      <c r="H45" s="65"/>
      <c r="I45" s="65" t="s">
        <v>301</v>
      </c>
      <c r="J45" s="65" t="s">
        <v>277</v>
      </c>
      <c r="K45" s="65" t="s">
        <v>323</v>
      </c>
      <c r="L45" s="65" t="s">
        <v>288</v>
      </c>
      <c r="M45" s="65" t="s">
        <v>320</v>
      </c>
      <c r="O45" s="65"/>
      <c r="P45" s="65" t="s">
        <v>301</v>
      </c>
      <c r="Q45" s="65" t="s">
        <v>277</v>
      </c>
      <c r="R45" s="65" t="s">
        <v>323</v>
      </c>
      <c r="S45" s="65" t="s">
        <v>288</v>
      </c>
      <c r="T45" s="65" t="s">
        <v>320</v>
      </c>
      <c r="V45" s="65"/>
      <c r="W45" s="65" t="s">
        <v>301</v>
      </c>
      <c r="X45" s="65" t="s">
        <v>277</v>
      </c>
      <c r="Y45" s="65" t="s">
        <v>323</v>
      </c>
      <c r="Z45" s="65" t="s">
        <v>288</v>
      </c>
      <c r="AA45" s="65" t="s">
        <v>320</v>
      </c>
      <c r="AC45" s="65"/>
      <c r="AD45" s="65" t="s">
        <v>301</v>
      </c>
      <c r="AE45" s="65" t="s">
        <v>277</v>
      </c>
      <c r="AF45" s="65" t="s">
        <v>323</v>
      </c>
      <c r="AG45" s="65" t="s">
        <v>288</v>
      </c>
      <c r="AH45" s="65" t="s">
        <v>320</v>
      </c>
      <c r="AJ45" s="65"/>
      <c r="AK45" s="65" t="s">
        <v>301</v>
      </c>
      <c r="AL45" s="65" t="s">
        <v>277</v>
      </c>
      <c r="AM45" s="65" t="s">
        <v>323</v>
      </c>
      <c r="AN45" s="65" t="s">
        <v>288</v>
      </c>
      <c r="AO45" s="65" t="s">
        <v>320</v>
      </c>
      <c r="AQ45" s="65"/>
      <c r="AR45" s="65" t="s">
        <v>301</v>
      </c>
      <c r="AS45" s="65" t="s">
        <v>277</v>
      </c>
      <c r="AT45" s="65" t="s">
        <v>323</v>
      </c>
      <c r="AU45" s="65" t="s">
        <v>288</v>
      </c>
      <c r="AV45" s="65" t="s">
        <v>320</v>
      </c>
      <c r="AX45" s="65"/>
      <c r="AY45" s="65" t="s">
        <v>301</v>
      </c>
      <c r="AZ45" s="65" t="s">
        <v>277</v>
      </c>
      <c r="BA45" s="65" t="s">
        <v>323</v>
      </c>
      <c r="BB45" s="65" t="s">
        <v>288</v>
      </c>
      <c r="BC45" s="65" t="s">
        <v>320</v>
      </c>
      <c r="BE45" s="65"/>
      <c r="BF45" s="65" t="s">
        <v>301</v>
      </c>
      <c r="BG45" s="65" t="s">
        <v>277</v>
      </c>
      <c r="BH45" s="65" t="s">
        <v>323</v>
      </c>
      <c r="BI45" s="65" t="s">
        <v>288</v>
      </c>
      <c r="BJ45" s="65" t="s">
        <v>320</v>
      </c>
    </row>
    <row r="46" spans="1:68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11.161059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9.2240280000000006</v>
      </c>
      <c r="O46" s="65" t="s">
        <v>314</v>
      </c>
      <c r="P46" s="65">
        <v>600</v>
      </c>
      <c r="Q46" s="65">
        <v>800</v>
      </c>
      <c r="R46" s="65">
        <v>0</v>
      </c>
      <c r="S46" s="65">
        <v>10000</v>
      </c>
      <c r="T46" s="65">
        <v>519.30334000000005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0.15589952000000001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3.0047535999999999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308.74633999999998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83.813323999999994</v>
      </c>
      <c r="AX46" s="65" t="s">
        <v>333</v>
      </c>
      <c r="AY46" s="65"/>
      <c r="AZ46" s="65"/>
      <c r="BA46" s="65"/>
      <c r="BB46" s="65"/>
      <c r="BC46" s="65"/>
      <c r="BE46" s="65" t="s">
        <v>334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2" sqref="F2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337</v>
      </c>
      <c r="D2" s="61">
        <v>38</v>
      </c>
      <c r="E2" s="61">
        <v>2118.0106999999998</v>
      </c>
      <c r="F2" s="61">
        <v>286.38010000000003</v>
      </c>
      <c r="G2" s="61">
        <v>32.824916999999999</v>
      </c>
      <c r="H2" s="61">
        <v>16.742628</v>
      </c>
      <c r="I2" s="61">
        <v>16.082287000000001</v>
      </c>
      <c r="J2" s="61">
        <v>64.127480000000006</v>
      </c>
      <c r="K2" s="61">
        <v>33.228546000000001</v>
      </c>
      <c r="L2" s="61">
        <v>30.898931999999999</v>
      </c>
      <c r="M2" s="61">
        <v>18.185677999999999</v>
      </c>
      <c r="N2" s="61">
        <v>1.9694562</v>
      </c>
      <c r="O2" s="61">
        <v>9.3666339999999995</v>
      </c>
      <c r="P2" s="61">
        <v>1014.58575</v>
      </c>
      <c r="Q2" s="61">
        <v>18.689629</v>
      </c>
      <c r="R2" s="61">
        <v>324.48635999999999</v>
      </c>
      <c r="S2" s="61">
        <v>56.775913000000003</v>
      </c>
      <c r="T2" s="61">
        <v>3212.5250999999998</v>
      </c>
      <c r="U2" s="61">
        <v>2.5404019999999998</v>
      </c>
      <c r="V2" s="61">
        <v>11.885254</v>
      </c>
      <c r="W2" s="61">
        <v>121.82212</v>
      </c>
      <c r="X2" s="61">
        <v>55.538894999999997</v>
      </c>
      <c r="Y2" s="61">
        <v>1.4448751</v>
      </c>
      <c r="Z2" s="61">
        <v>1.0670942000000001</v>
      </c>
      <c r="AA2" s="61">
        <v>16.306426999999999</v>
      </c>
      <c r="AB2" s="61">
        <v>1.2579032999999999</v>
      </c>
      <c r="AC2" s="61">
        <v>424.14839999999998</v>
      </c>
      <c r="AD2" s="61">
        <v>7.2273736</v>
      </c>
      <c r="AE2" s="61">
        <v>1.6622854</v>
      </c>
      <c r="AF2" s="61">
        <v>0.39929837000000001</v>
      </c>
      <c r="AG2" s="61">
        <v>354.23669999999998</v>
      </c>
      <c r="AH2" s="61">
        <v>219.47296</v>
      </c>
      <c r="AI2" s="61">
        <v>134.76373000000001</v>
      </c>
      <c r="AJ2" s="61">
        <v>1124.1171999999999</v>
      </c>
      <c r="AK2" s="61">
        <v>4075.1704</v>
      </c>
      <c r="AL2" s="61">
        <v>64.028450000000007</v>
      </c>
      <c r="AM2" s="61">
        <v>2436.4140000000002</v>
      </c>
      <c r="AN2" s="61">
        <v>111.3402</v>
      </c>
      <c r="AO2" s="61">
        <v>11.161059</v>
      </c>
      <c r="AP2" s="61">
        <v>7.5881670000000003</v>
      </c>
      <c r="AQ2" s="61">
        <v>3.5728924000000002</v>
      </c>
      <c r="AR2" s="61">
        <v>9.2240280000000006</v>
      </c>
      <c r="AS2" s="61">
        <v>519.30334000000005</v>
      </c>
      <c r="AT2" s="61">
        <v>0.15589952000000001</v>
      </c>
      <c r="AU2" s="61">
        <v>3.0047535999999999</v>
      </c>
      <c r="AV2" s="61">
        <v>308.74633999999998</v>
      </c>
      <c r="AW2" s="61">
        <v>83.813323999999994</v>
      </c>
      <c r="AX2" s="61">
        <v>7.0218439999999993E-2</v>
      </c>
      <c r="AY2" s="61">
        <v>1.3544316000000001</v>
      </c>
      <c r="AZ2" s="61">
        <v>198.87663000000001</v>
      </c>
      <c r="BA2" s="61">
        <v>24.317879000000001</v>
      </c>
      <c r="BB2" s="61">
        <v>7.0624947999999996</v>
      </c>
      <c r="BC2" s="61">
        <v>7.8980420000000002</v>
      </c>
      <c r="BD2" s="61">
        <v>9.3536459999999995</v>
      </c>
      <c r="BE2" s="61">
        <v>0.90604099999999999</v>
      </c>
      <c r="BF2" s="61">
        <v>4.4202285000000003</v>
      </c>
      <c r="BG2" s="61">
        <v>1.1518281E-3</v>
      </c>
      <c r="BH2" s="61">
        <v>5.6597847E-3</v>
      </c>
      <c r="BI2" s="61">
        <v>5.1381313000000003E-3</v>
      </c>
      <c r="BJ2" s="61">
        <v>4.1037265000000003E-2</v>
      </c>
      <c r="BK2" s="61">
        <v>8.8602166000000004E-5</v>
      </c>
      <c r="BL2" s="61">
        <v>0.23158601000000001</v>
      </c>
      <c r="BM2" s="61">
        <v>2.4237099</v>
      </c>
      <c r="BN2" s="61">
        <v>0.8875807</v>
      </c>
      <c r="BO2" s="61">
        <v>38.637023999999997</v>
      </c>
      <c r="BP2" s="61">
        <v>6.7425923000000001</v>
      </c>
      <c r="BQ2" s="61">
        <v>12.011882</v>
      </c>
      <c r="BR2" s="61">
        <v>42.918232000000003</v>
      </c>
      <c r="BS2" s="61">
        <v>19.546806</v>
      </c>
      <c r="BT2" s="61">
        <v>8.2653490000000005</v>
      </c>
      <c r="BU2" s="61">
        <v>2.5327966E-2</v>
      </c>
      <c r="BV2" s="61">
        <v>3.9993029999999999E-2</v>
      </c>
      <c r="BW2" s="61">
        <v>0.54714465000000001</v>
      </c>
      <c r="BX2" s="61">
        <v>1.0076501</v>
      </c>
      <c r="BY2" s="61">
        <v>9.2504400000000001E-2</v>
      </c>
      <c r="BZ2" s="61">
        <v>4.2075142999999999E-4</v>
      </c>
      <c r="CA2" s="61">
        <v>0.47503699999999999</v>
      </c>
      <c r="CB2" s="61">
        <v>6.2708464000000002E-3</v>
      </c>
      <c r="CC2" s="61">
        <v>0.1839683</v>
      </c>
      <c r="CD2" s="61">
        <v>1.7499068</v>
      </c>
      <c r="CE2" s="61">
        <v>5.8925806999999997E-2</v>
      </c>
      <c r="CF2" s="61">
        <v>0.24359802999999999</v>
      </c>
      <c r="CG2" s="61">
        <v>4.9500000000000003E-7</v>
      </c>
      <c r="CH2" s="61">
        <v>3.2809696999999999E-2</v>
      </c>
      <c r="CI2" s="61">
        <v>7.7246405000000002E-8</v>
      </c>
      <c r="CJ2" s="61">
        <v>3.7242791999999998</v>
      </c>
      <c r="CK2" s="61">
        <v>1.6004117000000002E-2</v>
      </c>
      <c r="CL2" s="61">
        <v>0.36187279999999999</v>
      </c>
      <c r="CM2" s="61">
        <v>2.2990122</v>
      </c>
      <c r="CN2" s="61">
        <v>2100.8114999999998</v>
      </c>
      <c r="CO2" s="61">
        <v>3593.569</v>
      </c>
      <c r="CP2" s="61">
        <v>2069.7856000000002</v>
      </c>
      <c r="CQ2" s="61">
        <v>761.55962999999997</v>
      </c>
      <c r="CR2" s="61">
        <v>409.48987</v>
      </c>
      <c r="CS2" s="61">
        <v>424.98779999999999</v>
      </c>
      <c r="CT2" s="61">
        <v>2075.9097000000002</v>
      </c>
      <c r="CU2" s="61">
        <v>1208.1093000000001</v>
      </c>
      <c r="CV2" s="61">
        <v>1288.5027</v>
      </c>
      <c r="CW2" s="61">
        <v>1365.8378</v>
      </c>
      <c r="CX2" s="61">
        <v>420.53424000000001</v>
      </c>
      <c r="CY2" s="61">
        <v>2676.3433</v>
      </c>
      <c r="CZ2" s="61">
        <v>1214.826</v>
      </c>
      <c r="DA2" s="61">
        <v>3176.3476999999998</v>
      </c>
      <c r="DB2" s="61">
        <v>3030.4616999999998</v>
      </c>
      <c r="DC2" s="61">
        <v>4404.6122999999998</v>
      </c>
      <c r="DD2" s="61">
        <v>6995.34</v>
      </c>
      <c r="DE2" s="61">
        <v>1427.5166999999999</v>
      </c>
      <c r="DF2" s="61">
        <v>3385.2060000000001</v>
      </c>
      <c r="DG2" s="61">
        <v>1637.6931999999999</v>
      </c>
      <c r="DH2" s="61">
        <v>95.085939999999994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24.317879000000001</v>
      </c>
      <c r="B6">
        <f>BB2</f>
        <v>7.0624947999999996</v>
      </c>
      <c r="C6">
        <f>BC2</f>
        <v>7.8980420000000002</v>
      </c>
      <c r="D6">
        <f>BD2</f>
        <v>9.3536459999999995</v>
      </c>
    </row>
    <row r="7" spans="1:113" x14ac:dyDescent="0.3">
      <c r="B7">
        <f>ROUND(B6/MAX($B$6,$C$6,$D$6),1)</f>
        <v>0.8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30701</v>
      </c>
      <c r="C2" s="56">
        <f ca="1">YEAR(TODAY())-YEAR(B2)+IF(TODAY()&gt;=DATE(YEAR(TODAY()),MONTH(B2),DAY(B2)),0,-1)</f>
        <v>38</v>
      </c>
      <c r="E2" s="52">
        <v>173</v>
      </c>
      <c r="F2" s="53" t="s">
        <v>275</v>
      </c>
      <c r="G2" s="52">
        <v>75.599999999999994</v>
      </c>
      <c r="H2" s="51" t="s">
        <v>40</v>
      </c>
      <c r="I2" s="72">
        <f>ROUND(G3/E3^2,1)</f>
        <v>25.3</v>
      </c>
    </row>
    <row r="3" spans="1:9" x14ac:dyDescent="0.3">
      <c r="E3" s="51">
        <f>E2/100</f>
        <v>1.73</v>
      </c>
      <c r="F3" s="51" t="s">
        <v>39</v>
      </c>
      <c r="G3" s="51">
        <f>G2</f>
        <v>75.599999999999994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44585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염준수, ID : H1310182)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01월 26일 15:05:58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44585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38</v>
      </c>
      <c r="G12" s="137"/>
      <c r="H12" s="137"/>
      <c r="I12" s="137"/>
      <c r="K12" s="128">
        <f>'개인정보 및 신체계측 입력'!E2</f>
        <v>173</v>
      </c>
      <c r="L12" s="129"/>
      <c r="M12" s="122">
        <f>'개인정보 및 신체계측 입력'!G2</f>
        <v>75.599999999999994</v>
      </c>
      <c r="N12" s="123"/>
      <c r="O12" s="118" t="s">
        <v>270</v>
      </c>
      <c r="P12" s="112"/>
      <c r="Q12" s="115">
        <f>'개인정보 및 신체계측 입력'!I2</f>
        <v>25.3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염준수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74.707999999999998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8.5630000000000006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16.728999999999999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8.6</v>
      </c>
      <c r="L72" s="36" t="s">
        <v>52</v>
      </c>
      <c r="M72" s="36">
        <f>ROUND('DRIs DATA'!K8,1)</f>
        <v>5.0999999999999996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43.26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99.04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55.54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83.86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44.28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271.68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111.61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2400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2022-01-26T06:10:26Z</dcterms:modified>
</cp:coreProperties>
</file>