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 (9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<sst xmlns="http://schemas.openxmlformats.org/spreadsheetml/2006/main" count="692" uniqueCount="355">
  <si>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</si>
  <si>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</si>
  <si>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</si>
  <si>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</si>
  <si>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</si>
  <si>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</si>
  <si>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</si>
  <si>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</si>
  <si>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</si>
  <si>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</si>
  <si>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</si>
  <si>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</si>
  <si>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</si>
  <si>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</si>
  <si>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</si>
  <si>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</si>
  <si>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</si>
  <si>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</si>
  <si>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</si>
  <si>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</si>
  <si>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</si>
  <si>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</si>
  <si>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</si>
  <si>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</si>
  <si>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</si>
  <si>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</si>
  <si>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</si>
  <si>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</si>
  <si>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</si>
  <si>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</si>
  <si>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</si>
  <si>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</si>
  <si>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</si>
  <si>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</si>
  <si>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</si>
  <si>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</si>
  <si>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</si>
  <si>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</si>
  <si>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</si>
  <si>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</si>
  <si>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</si>
  <si>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</si>
  <si>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</si>
  <si>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</si>
  <si>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</si>
  <si>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</si>
  <si>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</si>
  <si>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</si>
  <si>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</si>
  <si>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</si>
  <si>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</si>
  <si>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</si>
  <si>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</si>
  <si>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</si>
  <si>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</si>
  <si>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</si>
  <si>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</si>
  <si>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</si>
  <si>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</si>
  <si>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</si>
  <si>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</si>
  <si>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</si>
  <si>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</si>
  <si>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</si>
  <si>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</si>
  <si>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</si>
  <si>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</si>
  <si>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</si>
  <si>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</si>
  <si>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</si>
  <si>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</si>
  <si>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</si>
  <si>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</si>
  <si>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</si>
  <si>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</si>
  <si>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</si>
  <si>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</si>
  <si>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</si>
  <si>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</si>
  <si>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</si>
  <si>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</si>
  <si>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</si>
  <si>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</si>
  <si>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</si>
  <si>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</si>
  <si>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</si>
  <si>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</si>
  <si>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</si>
  <si>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</si>
  <si>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</si>
  <si>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</si>
  <si>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</si>
  <si>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</si>
  <si>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</si>
  <si>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</si>
  <si>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</si>
  <si>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</si>
  <si>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</si>
  <si>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</si>
  <si>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</si>
  <si>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</si>
  <si>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</si>
  <si>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</si>
  <si>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</si>
  <si>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</si>
  <si>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</si>
  <si>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</si>
  <si>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</si>
  <si>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</si>
  <si>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</si>
  <si>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</si>
  <si>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</si>
  <si>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</si>
  <si>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</si>
  <si>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</si>
  <si>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</si>
  <si>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</si>
  <si>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</si>
  <si>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</si>
  <si>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</si>
  <si>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</si>
  <si>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</si>
  <si>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</si>
  <si>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</si>
  <si>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</si>
  <si>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</si>
  <si>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</si>
  <si>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</si>
  <si>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</si>
  <si>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</si>
  <si>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</si>
  <si>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</si>
  <si>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</si>
  <si>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</si>
  <si>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</si>
  <si>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</si>
  <si>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</si>
  <si>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</si>
  <si>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</si>
  <si>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</si>
  <si>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</si>
  <si>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</si>
  <si>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</si>
  <si>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</si>
  <si>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</si>
  <si>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</si>
  <si>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</si>
  <si>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</si>
  <si>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</si>
  <si>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</si>
  <si>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</si>
  <si>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</si>
  <si>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</si>
  <si>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</si>
  <si>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</si>
  <si>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</si>
  <si>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</si>
  <si>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</si>
  <si>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</si>
  <si>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</si>
  <si>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</si>
  <si>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</si>
  <si>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</si>
  <si>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</si>
  <si>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</si>
  <si>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</si>
  <si>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</si>
  <si>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</si>
  <si>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</si>
  <si>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</si>
  <si>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</si>
  <si>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</si>
  <si>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</si>
  <si>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</si>
  <si>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</si>
  <si>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</si>
  <si>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</si>
  <si>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</si>
  <si>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</si>
  <si>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</si>
  <si>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</si>
  <si>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</si>
  <si>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</si>
  <si>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</si>
  <si>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</si>
  <si>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</si>
  <si>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</si>
  <si>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</si>
  <si>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</si>
  <si>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</si>
  <si>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</si>
  <si>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</si>
  <si>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</si>
  <si>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</si>
  <si>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</si>
  <si>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</si>
  <si>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</si>
  <si>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</si>
  <si>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</si>
  <si>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</si>
  <si>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</si>
  <si>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</si>
  <si>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</si>
  <si>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</si>
  <si>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</si>
  <si>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</si>
  <si>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</si>
  <si>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</si>
  <si>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</si>
  <si>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</si>
  <si>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</si>
  <si>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</si>
  <si>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</si>
  <si>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</si>
  <si>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</si>
  <si>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</si>
  <si>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</si>
  <si>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</si>
  <si>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</si>
  <si>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</si>
  <si>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</si>
  <si>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</si>
  <si>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</si>
  <si>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</si>
  <si>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</si>
  <si>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</si>
  <si>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</si>
  <si>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</si>
  <si>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</si>
  <si>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</si>
  <si>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</si>
  <si>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</si>
  <si>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</si>
  <si>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</si>
  <si>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</si>
  <si>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</si>
  <si>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</si>
  <si>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</si>
  <si>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</si>
  <si>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</si>
  <si>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</si>
  <si>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</si>
  <si>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</si>
  <si>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</si>
  <si>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</si>
  <si>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</si>
  <si>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</si>
  <si>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</si>
  <si>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</si>
  <si>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</si>
  <si>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</si>
  <si>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</si>
  <si>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</si>
  <si>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</si>
  <si>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</si>
  <si>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</si>
  <si>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</si>
  <si>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</si>
  <si>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</si>
  <si>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</si>
  <si>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</si>
  <si>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</si>
  <si>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</si>
  <si>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</si>
  <si>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</si>
  <si>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</si>
  <si>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</si>
  <si>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</si>
  <si>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</si>
  <si>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</si>
  <si>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</si>
  <si>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</si>
  <si>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</si>
  <si>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</si>
  <si>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</si>
  <si>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</si>
  <si>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</si>
  <si>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권장섭취량</t>
    <phoneticPr fontId="1" type="noConversion"/>
  </si>
  <si>
    <t>식이섬유(g/일)</t>
    <phoneticPr fontId="1" type="noConversion"/>
  </si>
  <si>
    <t>비타민D</t>
    <phoneticPr fontId="1" type="noConversion"/>
  </si>
  <si>
    <t>몰리브덴</t>
    <phoneticPr fontId="1" type="noConversion"/>
  </si>
  <si>
    <t>비타민B12</t>
    <phoneticPr fontId="1" type="noConversion"/>
  </si>
  <si>
    <t>식이섬유</t>
    <phoneticPr fontId="1" type="noConversion"/>
  </si>
  <si>
    <t>충분섭취량</t>
    <phoneticPr fontId="1" type="noConversion"/>
  </si>
  <si>
    <t>지방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</si>
  <si>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</si>
  <si>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</si>
  <si>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</si>
  <si>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티아민</t>
    <phoneticPr fontId="1" type="noConversion"/>
  </si>
  <si>
    <t>다량 무기질</t>
    <phoneticPr fontId="1" type="noConversion"/>
  </si>
  <si>
    <t>정보</t>
    <phoneticPr fontId="1" type="noConversion"/>
  </si>
  <si>
    <t>상한섭취량</t>
    <phoneticPr fontId="1" type="noConversion"/>
  </si>
  <si>
    <t>섭취비율</t>
    <phoneticPr fontId="1" type="noConversion"/>
  </si>
  <si>
    <t>지용성 비타민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</si>
  <si>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</si>
  <si>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</si>
  <si>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</si>
  <si>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엽산</t>
    <phoneticPr fontId="1" type="noConversion"/>
  </si>
  <si>
    <t>크롬</t>
    <phoneticPr fontId="1" type="noConversion"/>
  </si>
  <si>
    <t>열량영양소</t>
    <phoneticPr fontId="1" type="noConversion"/>
  </si>
  <si>
    <t>n-3불포화</t>
    <phoneticPr fontId="1" type="noConversion"/>
  </si>
  <si>
    <t>비타민C</t>
    <phoneticPr fontId="1" type="noConversion"/>
  </si>
  <si>
    <t>엽산(μg DFE/일)</t>
    <phoneticPr fontId="1" type="noConversion"/>
  </si>
  <si>
    <t>철</t>
    <phoneticPr fontId="1" type="noConversion"/>
  </si>
  <si>
    <t>몰리브덴(ug/일)</t>
    <phoneticPr fontId="1" type="noConversion"/>
  </si>
  <si>
    <t>필요추정량</t>
    <phoneticPr fontId="1" type="noConversion"/>
  </si>
  <si>
    <t>섭취량</t>
    <phoneticPr fontId="1" type="noConversion"/>
  </si>
  <si>
    <t>리보플라빈</t>
    <phoneticPr fontId="1" type="noConversion"/>
  </si>
  <si>
    <t>비타민B6</t>
    <phoneticPr fontId="1" type="noConversion"/>
  </si>
  <si>
    <t>비오틴</t>
    <phoneticPr fontId="1" type="noConversion"/>
  </si>
  <si>
    <t>인</t>
    <phoneticPr fontId="1" type="noConversion"/>
  </si>
  <si>
    <t>구리</t>
    <phoneticPr fontId="1" type="noConversion"/>
  </si>
  <si>
    <t>망간</t>
    <phoneticPr fontId="1" type="noConversion"/>
  </si>
  <si>
    <t>크롬(ug/일)</t>
    <phoneticPr fontId="1" type="noConversion"/>
  </si>
  <si>
    <t>단백질(g/일)</t>
    <phoneticPr fontId="1" type="noConversion"/>
  </si>
  <si>
    <t>니아신</t>
    <phoneticPr fontId="1" type="noConversion"/>
  </si>
  <si>
    <t>판토텐산</t>
    <phoneticPr fontId="1" type="noConversion"/>
  </si>
  <si>
    <t>마그네슘</t>
    <phoneticPr fontId="1" type="noConversion"/>
  </si>
  <si>
    <t>미량 무기질</t>
    <phoneticPr fontId="1" type="noConversion"/>
  </si>
  <si>
    <t>요오드</t>
    <phoneticPr fontId="1" type="noConversion"/>
  </si>
  <si>
    <t>구리(ug/일)</t>
    <phoneticPr fontId="1" type="noConversion"/>
  </si>
  <si>
    <t>(설문지 : FFQ 95문항 설문지, 사용자 : 이광석, ID : H1310185)</t>
  </si>
  <si>
    <t>출력시각</t>
    <phoneticPr fontId="1" type="noConversion"/>
  </si>
  <si>
    <t>2022년 02월 10일 13:23:42</t>
  </si>
  <si>
    <t>다량영양소</t>
    <phoneticPr fontId="1" type="noConversion"/>
  </si>
  <si>
    <t>에너지(kcal)</t>
    <phoneticPr fontId="1" type="noConversion"/>
  </si>
  <si>
    <t>불포화지방산</t>
    <phoneticPr fontId="1" type="noConversion"/>
  </si>
  <si>
    <t>단백질</t>
    <phoneticPr fontId="1" type="noConversion"/>
  </si>
  <si>
    <t>탄수화물</t>
    <phoneticPr fontId="1" type="noConversion"/>
  </si>
  <si>
    <t>n-6불포화</t>
    <phoneticPr fontId="1" type="noConversion"/>
  </si>
  <si>
    <t>평균필요량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</si>
  <si>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</si>
  <si>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</si>
  <si>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</si>
  <si>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</si>
  <si>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평균필요량</t>
    <phoneticPr fontId="1" type="noConversion"/>
  </si>
  <si>
    <t>평균필요량</t>
    <phoneticPr fontId="1" type="noConversion"/>
  </si>
  <si>
    <t>섭취량</t>
    <phoneticPr fontId="1" type="noConversion"/>
  </si>
  <si>
    <t>충분섭취량</t>
    <phoneticPr fontId="1" type="noConversion"/>
  </si>
  <si>
    <t>권장섭취량</t>
    <phoneticPr fontId="1" type="noConversion"/>
  </si>
  <si>
    <t>충분섭취량</t>
    <phoneticPr fontId="1" type="noConversion"/>
  </si>
  <si>
    <t>칼슘</t>
    <phoneticPr fontId="1" type="noConversion"/>
  </si>
  <si>
    <t>칼륨</t>
    <phoneticPr fontId="1" type="noConversion"/>
  </si>
  <si>
    <t>염소</t>
    <phoneticPr fontId="1" type="noConversion"/>
  </si>
  <si>
    <t>충분섭취량</t>
    <phoneticPr fontId="1" type="noConversion"/>
  </si>
  <si>
    <t>섭취량</t>
    <phoneticPr fontId="1" type="noConversion"/>
  </si>
  <si>
    <t>불소</t>
    <phoneticPr fontId="1" type="noConversion"/>
  </si>
  <si>
    <t>셀레늄</t>
    <phoneticPr fontId="1" type="noConversion"/>
  </si>
  <si>
    <t>평균필요량</t>
    <phoneticPr fontId="1" type="noConversion"/>
  </si>
  <si>
    <t>권장섭취량</t>
    <phoneticPr fontId="1" type="noConversion"/>
  </si>
  <si>
    <t>상한섭취량</t>
    <phoneticPr fontId="1" type="noConversion"/>
  </si>
  <si>
    <t>섭취량</t>
    <phoneticPr fontId="1" type="noConversion"/>
  </si>
  <si>
    <t>H1310185</t>
  </si>
  <si>
    <t>이광석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</si>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</sst>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70.066590000000005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662544"/>
        <c:axId val="558667248"/>
      </c:barChart>
      <c:catAx>
        <c:axId val="558662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667248"/>
        <c:crosses val="autoZero"/>
        <c:auto val="1"/>
        <c:lblAlgn val="ctr"/>
        <c:lblOffset val="100"/>
        <c:noMultiLvlLbl val="0"/>
      </c:catAx>
      <c:valAx>
        <c:axId val="558667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662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1.9986428000000001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509448"/>
        <c:axId val="601039120"/>
      </c:barChart>
      <c:catAx>
        <c:axId val="563509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1039120"/>
        <c:crosses val="autoZero"/>
        <c:auto val="1"/>
        <c:lblAlgn val="ctr"/>
        <c:lblOffset val="100"/>
        <c:noMultiLvlLbl val="0"/>
      </c:catAx>
      <c:valAx>
        <c:axId val="601039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509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1.3051549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1036376"/>
        <c:axId val="601039512"/>
      </c:barChart>
      <c:catAx>
        <c:axId val="601036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1039512"/>
        <c:crosses val="autoZero"/>
        <c:auto val="1"/>
        <c:lblAlgn val="ctr"/>
        <c:lblOffset val="100"/>
        <c:noMultiLvlLbl val="0"/>
      </c:catAx>
      <c:valAx>
        <c:axId val="601039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1036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1183.8088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1042256"/>
        <c:axId val="601034808"/>
      </c:barChart>
      <c:catAx>
        <c:axId val="601042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1034808"/>
        <c:crosses val="autoZero"/>
        <c:auto val="1"/>
        <c:lblAlgn val="ctr"/>
        <c:lblOffset val="100"/>
        <c:noMultiLvlLbl val="0"/>
      </c:catAx>
      <c:valAx>
        <c:axId val="601034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104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2849.0111999999999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1040296"/>
        <c:axId val="601035592"/>
      </c:barChart>
      <c:catAx>
        <c:axId val="601040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1035592"/>
        <c:crosses val="autoZero"/>
        <c:auto val="1"/>
        <c:lblAlgn val="ctr"/>
        <c:lblOffset val="100"/>
        <c:noMultiLvlLbl val="0"/>
      </c:catAx>
      <c:valAx>
        <c:axId val="60103559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1040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105.17029599999999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1043432"/>
        <c:axId val="601044216"/>
      </c:barChart>
      <c:catAx>
        <c:axId val="601043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1044216"/>
        <c:crosses val="autoZero"/>
        <c:auto val="1"/>
        <c:lblAlgn val="ctr"/>
        <c:lblOffset val="100"/>
        <c:noMultiLvlLbl val="0"/>
      </c:catAx>
      <c:valAx>
        <c:axId val="601044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1043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99.1601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1045000"/>
        <c:axId val="601044608"/>
      </c:barChart>
      <c:catAx>
        <c:axId val="601045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1044608"/>
        <c:crosses val="autoZero"/>
        <c:auto val="1"/>
        <c:lblAlgn val="ctr"/>
        <c:lblOffset val="100"/>
        <c:noMultiLvlLbl val="0"/>
      </c:catAx>
      <c:valAx>
        <c:axId val="601044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1045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11.903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1037160"/>
        <c:axId val="601037552"/>
      </c:barChart>
      <c:catAx>
        <c:axId val="601037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1037552"/>
        <c:crosses val="autoZero"/>
        <c:auto val="1"/>
        <c:lblAlgn val="ctr"/>
        <c:lblOffset val="100"/>
        <c:noMultiLvlLbl val="0"/>
      </c:catAx>
      <c:valAx>
        <c:axId val="6010375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1037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693.24440000000004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1045784"/>
        <c:axId val="601037944"/>
      </c:barChart>
      <c:catAx>
        <c:axId val="601045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1037944"/>
        <c:crosses val="autoZero"/>
        <c:auto val="1"/>
        <c:lblAlgn val="ctr"/>
        <c:lblOffset val="100"/>
        <c:noMultiLvlLbl val="0"/>
      </c:catAx>
      <c:valAx>
        <c:axId val="60103794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1045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3.2043441999999998E-2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1046960"/>
        <c:axId val="601046568"/>
      </c:barChart>
      <c:catAx>
        <c:axId val="601046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1046568"/>
        <c:crosses val="autoZero"/>
        <c:auto val="1"/>
        <c:lblAlgn val="ctr"/>
        <c:lblOffset val="100"/>
        <c:noMultiLvlLbl val="0"/>
      </c:catAx>
      <c:valAx>
        <c:axId val="601046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1046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3.5942702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1038728"/>
        <c:axId val="601039904"/>
      </c:barChart>
      <c:catAx>
        <c:axId val="601038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1039904"/>
        <c:crosses val="autoZero"/>
        <c:auto val="1"/>
        <c:lblAlgn val="ctr"/>
        <c:lblOffset val="100"/>
        <c:noMultiLvlLbl val="0"/>
      </c:catAx>
      <c:valAx>
        <c:axId val="6010399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1038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22.938700000000001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666856"/>
        <c:axId val="558657840"/>
      </c:barChart>
      <c:catAx>
        <c:axId val="558666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657840"/>
        <c:crosses val="autoZero"/>
        <c:auto val="1"/>
        <c:lblAlgn val="ctr"/>
        <c:lblOffset val="100"/>
        <c:noMultiLvlLbl val="0"/>
      </c:catAx>
      <c:valAx>
        <c:axId val="5586578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666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204.10728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1041472"/>
        <c:axId val="601041864"/>
      </c:barChart>
      <c:catAx>
        <c:axId val="601041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1041864"/>
        <c:crosses val="autoZero"/>
        <c:auto val="1"/>
        <c:lblAlgn val="ctr"/>
        <c:lblOffset val="100"/>
        <c:noMultiLvlLbl val="0"/>
      </c:catAx>
      <c:valAx>
        <c:axId val="601041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1041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91.2273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1050096"/>
        <c:axId val="601050488"/>
      </c:barChart>
      <c:catAx>
        <c:axId val="601050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1050488"/>
        <c:crosses val="autoZero"/>
        <c:auto val="1"/>
        <c:lblAlgn val="ctr"/>
        <c:lblOffset val="100"/>
        <c:noMultiLvlLbl val="0"/>
      </c:catAx>
      <c:valAx>
        <c:axId val="601050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1050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5.8319999999999999</c:v>
                </c:pt>
                <c:pt idx="1">
                  <c:v>12.685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01049312"/>
        <c:axId val="601048920"/>
      </c:barChart>
      <c:catAx>
        <c:axId val="601049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1048920"/>
        <c:crosses val="autoZero"/>
        <c:auto val="1"/>
        <c:lblAlgn val="ctr"/>
        <c:lblOffset val="100"/>
        <c:noMultiLvlLbl val="0"/>
      </c:catAx>
      <c:valAx>
        <c:axId val="601048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1049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8.9960909999999998</c:v>
                </c:pt>
                <c:pt idx="1">
                  <c:v>10.839798</c:v>
                </c:pt>
                <c:pt idx="2">
                  <c:v>10.645197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438.99932999999999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1047744"/>
        <c:axId val="601048528"/>
      </c:barChart>
      <c:catAx>
        <c:axId val="601047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1048528"/>
        <c:crosses val="autoZero"/>
        <c:auto val="1"/>
        <c:lblAlgn val="ctr"/>
        <c:lblOffset val="100"/>
        <c:noMultiLvlLbl val="0"/>
      </c:catAx>
      <c:valAx>
        <c:axId val="6010485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1047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16.475992000000002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193344"/>
        <c:axId val="560190992"/>
      </c:barChart>
      <c:catAx>
        <c:axId val="560193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190992"/>
        <c:crosses val="autoZero"/>
        <c:auto val="1"/>
        <c:lblAlgn val="ctr"/>
        <c:lblOffset val="100"/>
        <c:noMultiLvlLbl val="0"/>
      </c:catAx>
      <c:valAx>
        <c:axId val="560190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193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75.572999999999993</c:v>
                </c:pt>
                <c:pt idx="1">
                  <c:v>8.9149999999999991</c:v>
                </c:pt>
                <c:pt idx="2">
                  <c:v>15.513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0192168"/>
        <c:axId val="560192560"/>
      </c:barChart>
      <c:catAx>
        <c:axId val="560192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192560"/>
        <c:crosses val="autoZero"/>
        <c:auto val="1"/>
        <c:lblAlgn val="ctr"/>
        <c:lblOffset val="100"/>
        <c:noMultiLvlLbl val="0"/>
      </c:catAx>
      <c:valAx>
        <c:axId val="560192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192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2031.0128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190208"/>
        <c:axId val="560190600"/>
      </c:barChart>
      <c:catAx>
        <c:axId val="560190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190600"/>
        <c:crosses val="autoZero"/>
        <c:auto val="1"/>
        <c:lblAlgn val="ctr"/>
        <c:lblOffset val="100"/>
        <c:noMultiLvlLbl val="0"/>
      </c:catAx>
      <c:valAx>
        <c:axId val="5601906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190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94.582899999999995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184328"/>
        <c:axId val="560181976"/>
      </c:barChart>
      <c:catAx>
        <c:axId val="560184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181976"/>
        <c:crosses val="autoZero"/>
        <c:auto val="1"/>
        <c:lblAlgn val="ctr"/>
        <c:lblOffset val="100"/>
        <c:noMultiLvlLbl val="0"/>
      </c:catAx>
      <c:valAx>
        <c:axId val="560181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184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491.85289999999998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189424"/>
        <c:axId val="560182368"/>
      </c:barChart>
      <c:catAx>
        <c:axId val="560189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182368"/>
        <c:crosses val="autoZero"/>
        <c:auto val="1"/>
        <c:lblAlgn val="ctr"/>
        <c:lblOffset val="100"/>
        <c:noMultiLvlLbl val="0"/>
      </c:catAx>
      <c:valAx>
        <c:axId val="560182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189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2.8468969999999998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668424"/>
        <c:axId val="558659800"/>
      </c:barChart>
      <c:catAx>
        <c:axId val="558668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659800"/>
        <c:crosses val="autoZero"/>
        <c:auto val="1"/>
        <c:lblAlgn val="ctr"/>
        <c:lblOffset val="100"/>
        <c:noMultiLvlLbl val="0"/>
      </c:catAx>
      <c:valAx>
        <c:axId val="558659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668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5263.0502999999999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182760"/>
        <c:axId val="560183152"/>
      </c:barChart>
      <c:catAx>
        <c:axId val="560182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183152"/>
        <c:crosses val="autoZero"/>
        <c:auto val="1"/>
        <c:lblAlgn val="ctr"/>
        <c:lblOffset val="100"/>
        <c:noMultiLvlLbl val="0"/>
      </c:catAx>
      <c:valAx>
        <c:axId val="560183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182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14.525164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180016"/>
        <c:axId val="560189032"/>
      </c:barChart>
      <c:catAx>
        <c:axId val="560180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189032"/>
        <c:crosses val="autoZero"/>
        <c:auto val="1"/>
        <c:lblAlgn val="ctr"/>
        <c:lblOffset val="100"/>
        <c:noMultiLvlLbl val="0"/>
      </c:catAx>
      <c:valAx>
        <c:axId val="560189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180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1.9293475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185112"/>
        <c:axId val="560177664"/>
      </c:barChart>
      <c:catAx>
        <c:axId val="560185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177664"/>
        <c:crosses val="autoZero"/>
        <c:auto val="1"/>
        <c:lblAlgn val="ctr"/>
        <c:lblOffset val="100"/>
        <c:noMultiLvlLbl val="0"/>
      </c:catAx>
      <c:valAx>
        <c:axId val="560177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185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202.70593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660584"/>
        <c:axId val="558658232"/>
      </c:barChart>
      <c:catAx>
        <c:axId val="558660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658232"/>
        <c:crosses val="autoZero"/>
        <c:auto val="1"/>
        <c:lblAlgn val="ctr"/>
        <c:lblOffset val="100"/>
        <c:noMultiLvlLbl val="0"/>
      </c:catAx>
      <c:valAx>
        <c:axId val="558658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660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1.235654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660976"/>
        <c:axId val="558663328"/>
      </c:barChart>
      <c:catAx>
        <c:axId val="558660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663328"/>
        <c:crosses val="autoZero"/>
        <c:auto val="1"/>
        <c:lblAlgn val="ctr"/>
        <c:lblOffset val="100"/>
        <c:noMultiLvlLbl val="0"/>
      </c:catAx>
      <c:valAx>
        <c:axId val="5586633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66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15.202332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663720"/>
        <c:axId val="558664112"/>
      </c:barChart>
      <c:catAx>
        <c:axId val="558663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664112"/>
        <c:crosses val="autoZero"/>
        <c:auto val="1"/>
        <c:lblAlgn val="ctr"/>
        <c:lblOffset val="100"/>
        <c:noMultiLvlLbl val="0"/>
      </c:catAx>
      <c:valAx>
        <c:axId val="558664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663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1.9293475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671560"/>
        <c:axId val="558670384"/>
      </c:barChart>
      <c:catAx>
        <c:axId val="558671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670384"/>
        <c:crosses val="autoZero"/>
        <c:auto val="1"/>
        <c:lblAlgn val="ctr"/>
        <c:lblOffset val="100"/>
        <c:noMultiLvlLbl val="0"/>
      </c:catAx>
      <c:valAx>
        <c:axId val="558670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671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497.72559999999999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670776"/>
        <c:axId val="558671952"/>
      </c:barChart>
      <c:catAx>
        <c:axId val="558670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671952"/>
        <c:crosses val="autoZero"/>
        <c:auto val="1"/>
        <c:lblAlgn val="ctr"/>
        <c:lblOffset val="100"/>
        <c:noMultiLvlLbl val="0"/>
      </c:catAx>
      <c:valAx>
        <c:axId val="558671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670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9.4241810000000008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672344"/>
        <c:axId val="558672736"/>
      </c:barChart>
      <c:catAx>
        <c:axId val="558672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672736"/>
        <c:crosses val="autoZero"/>
        <c:auto val="1"/>
        <c:lblAlgn val="ctr"/>
        <c:lblOffset val="100"/>
        <c:noMultiLvlLbl val="0"/>
      </c:catAx>
      <c:valAx>
        <c:axId val="558672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672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이광석, ID : H1310185)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02월 10일 13:23:42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2200</v>
      </c>
      <c r="C6" s="59">
        <f>'DRIs DATA 입력'!C6</f>
        <v>2031.0128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70.066590000000005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22.938700000000001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75.572999999999993</v>
      </c>
      <c r="G8" s="59">
        <f>'DRIs DATA 입력'!G8</f>
        <v>8.9149999999999991</v>
      </c>
      <c r="H8" s="59">
        <f>'DRIs DATA 입력'!H8</f>
        <v>15.513</v>
      </c>
      <c r="I8" s="46"/>
      <c r="J8" s="59" t="s">
        <v>215</v>
      </c>
      <c r="K8" s="59">
        <f>'DRIs DATA 입력'!K8</f>
        <v>5.8319999999999999</v>
      </c>
      <c r="L8" s="59">
        <f>'DRIs DATA 입력'!L8</f>
        <v>12.685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438.99932999999999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16.475992000000002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2.8468969999999998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202.70593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94.582899999999995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1.7890752999999999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1.235654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15.202332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1.9293475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497.72559999999999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9.4241810000000008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1.9986428000000001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1.3051549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491.85289999999998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1183.8088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5263.0502999999999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2849.0111999999999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105.17029599999999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99.1601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14.525164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11.903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693.24440000000004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3.2043441999999998E-2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3.5942702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204.10728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91.2273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K51" sqref="K51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290</v>
      </c>
      <c r="B1" s="61" t="s">
        <v>321</v>
      </c>
      <c r="G1" s="62" t="s">
        <v>322</v>
      </c>
      <c r="H1" s="61" t="s">
        <v>323</v>
      </c>
    </row>
    <row r="3" spans="1:27" x14ac:dyDescent="0.3">
      <c r="A3" s="71" t="s">
        <v>324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325</v>
      </c>
      <c r="B4" s="69"/>
      <c r="C4" s="69"/>
      <c r="E4" s="66" t="s">
        <v>299</v>
      </c>
      <c r="F4" s="67"/>
      <c r="G4" s="67"/>
      <c r="H4" s="68"/>
      <c r="J4" s="66" t="s">
        <v>326</v>
      </c>
      <c r="K4" s="67"/>
      <c r="L4" s="68"/>
      <c r="N4" s="69" t="s">
        <v>327</v>
      </c>
      <c r="O4" s="69"/>
      <c r="P4" s="69"/>
      <c r="Q4" s="69"/>
      <c r="R4" s="69"/>
      <c r="S4" s="69"/>
      <c r="U4" s="69" t="s">
        <v>282</v>
      </c>
      <c r="V4" s="69"/>
      <c r="W4" s="69"/>
      <c r="X4" s="69"/>
      <c r="Y4" s="69"/>
      <c r="Z4" s="69"/>
    </row>
    <row r="5" spans="1:27" x14ac:dyDescent="0.3">
      <c r="A5" s="65"/>
      <c r="B5" s="65" t="s">
        <v>305</v>
      </c>
      <c r="C5" s="65" t="s">
        <v>306</v>
      </c>
      <c r="E5" s="65"/>
      <c r="F5" s="65" t="s">
        <v>328</v>
      </c>
      <c r="G5" s="65" t="s">
        <v>284</v>
      </c>
      <c r="H5" s="65" t="s">
        <v>45</v>
      </c>
      <c r="J5" s="65"/>
      <c r="K5" s="65" t="s">
        <v>300</v>
      </c>
      <c r="L5" s="65" t="s">
        <v>329</v>
      </c>
      <c r="N5" s="65"/>
      <c r="O5" s="65" t="s">
        <v>331</v>
      </c>
      <c r="P5" s="65" t="s">
        <v>277</v>
      </c>
      <c r="Q5" s="65" t="s">
        <v>283</v>
      </c>
      <c r="R5" s="65" t="s">
        <v>291</v>
      </c>
      <c r="S5" s="65" t="s">
        <v>306</v>
      </c>
      <c r="U5" s="65"/>
      <c r="V5" s="65" t="s">
        <v>330</v>
      </c>
      <c r="W5" s="65" t="s">
        <v>277</v>
      </c>
      <c r="X5" s="65" t="s">
        <v>332</v>
      </c>
      <c r="Y5" s="65" t="s">
        <v>333</v>
      </c>
      <c r="Z5" s="65" t="s">
        <v>306</v>
      </c>
    </row>
    <row r="6" spans="1:27" x14ac:dyDescent="0.3">
      <c r="A6" s="65" t="s">
        <v>325</v>
      </c>
      <c r="B6" s="65">
        <v>2200</v>
      </c>
      <c r="C6" s="65">
        <v>2031.0128</v>
      </c>
      <c r="E6" s="65" t="s">
        <v>334</v>
      </c>
      <c r="F6" s="65">
        <v>55</v>
      </c>
      <c r="G6" s="65">
        <v>15</v>
      </c>
      <c r="H6" s="65">
        <v>7</v>
      </c>
      <c r="J6" s="65" t="s">
        <v>334</v>
      </c>
      <c r="K6" s="65">
        <v>0.1</v>
      </c>
      <c r="L6" s="65">
        <v>4</v>
      </c>
      <c r="N6" s="65" t="s">
        <v>314</v>
      </c>
      <c r="O6" s="65">
        <v>50</v>
      </c>
      <c r="P6" s="65">
        <v>60</v>
      </c>
      <c r="Q6" s="65">
        <v>0</v>
      </c>
      <c r="R6" s="65">
        <v>0</v>
      </c>
      <c r="S6" s="65">
        <v>70.066590000000005</v>
      </c>
      <c r="U6" s="65" t="s">
        <v>278</v>
      </c>
      <c r="V6" s="65">
        <v>0</v>
      </c>
      <c r="W6" s="65">
        <v>0</v>
      </c>
      <c r="X6" s="65">
        <v>25</v>
      </c>
      <c r="Y6" s="65">
        <v>0</v>
      </c>
      <c r="Z6" s="65">
        <v>22.938700000000001</v>
      </c>
    </row>
    <row r="7" spans="1:27" x14ac:dyDescent="0.3">
      <c r="E7" s="65" t="s">
        <v>285</v>
      </c>
      <c r="F7" s="65">
        <v>65</v>
      </c>
      <c r="G7" s="65">
        <v>30</v>
      </c>
      <c r="H7" s="65">
        <v>20</v>
      </c>
      <c r="J7" s="65" t="s">
        <v>285</v>
      </c>
      <c r="K7" s="65">
        <v>1</v>
      </c>
      <c r="L7" s="65">
        <v>10</v>
      </c>
    </row>
    <row r="8" spans="1:27" x14ac:dyDescent="0.3">
      <c r="E8" s="65" t="s">
        <v>292</v>
      </c>
      <c r="F8" s="65">
        <v>75.572999999999993</v>
      </c>
      <c r="G8" s="65">
        <v>8.9149999999999991</v>
      </c>
      <c r="H8" s="65">
        <v>15.513</v>
      </c>
      <c r="J8" s="65" t="s">
        <v>292</v>
      </c>
      <c r="K8" s="65">
        <v>5.8319999999999999</v>
      </c>
      <c r="L8" s="65">
        <v>12.685</v>
      </c>
    </row>
    <row r="13" spans="1:27" x14ac:dyDescent="0.3">
      <c r="A13" s="70" t="s">
        <v>293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286</v>
      </c>
      <c r="B14" s="69"/>
      <c r="C14" s="69"/>
      <c r="D14" s="69"/>
      <c r="E14" s="69"/>
      <c r="F14" s="69"/>
      <c r="H14" s="69" t="s">
        <v>287</v>
      </c>
      <c r="I14" s="69"/>
      <c r="J14" s="69"/>
      <c r="K14" s="69"/>
      <c r="L14" s="69"/>
      <c r="M14" s="69"/>
      <c r="O14" s="69" t="s">
        <v>279</v>
      </c>
      <c r="P14" s="69"/>
      <c r="Q14" s="69"/>
      <c r="R14" s="69"/>
      <c r="S14" s="69"/>
      <c r="T14" s="69"/>
      <c r="V14" s="69" t="s">
        <v>294</v>
      </c>
      <c r="W14" s="69"/>
      <c r="X14" s="69"/>
      <c r="Y14" s="69"/>
      <c r="Z14" s="69"/>
      <c r="AA14" s="69"/>
    </row>
    <row r="15" spans="1:27" x14ac:dyDescent="0.3">
      <c r="A15" s="65"/>
      <c r="B15" s="65" t="s">
        <v>335</v>
      </c>
      <c r="C15" s="65" t="s">
        <v>277</v>
      </c>
      <c r="D15" s="65" t="s">
        <v>332</v>
      </c>
      <c r="E15" s="65" t="s">
        <v>291</v>
      </c>
      <c r="F15" s="65" t="s">
        <v>306</v>
      </c>
      <c r="H15" s="65"/>
      <c r="I15" s="65" t="s">
        <v>330</v>
      </c>
      <c r="J15" s="65" t="s">
        <v>277</v>
      </c>
      <c r="K15" s="65" t="s">
        <v>283</v>
      </c>
      <c r="L15" s="65" t="s">
        <v>291</v>
      </c>
      <c r="M15" s="65" t="s">
        <v>306</v>
      </c>
      <c r="O15" s="65"/>
      <c r="P15" s="65" t="s">
        <v>330</v>
      </c>
      <c r="Q15" s="65" t="s">
        <v>277</v>
      </c>
      <c r="R15" s="65" t="s">
        <v>283</v>
      </c>
      <c r="S15" s="65" t="s">
        <v>291</v>
      </c>
      <c r="T15" s="65" t="s">
        <v>306</v>
      </c>
      <c r="V15" s="65"/>
      <c r="W15" s="65" t="s">
        <v>330</v>
      </c>
      <c r="X15" s="65" t="s">
        <v>277</v>
      </c>
      <c r="Y15" s="65" t="s">
        <v>283</v>
      </c>
      <c r="Z15" s="65" t="s">
        <v>291</v>
      </c>
      <c r="AA15" s="65" t="s">
        <v>306</v>
      </c>
    </row>
    <row r="16" spans="1:27" x14ac:dyDescent="0.3">
      <c r="A16" s="65" t="s">
        <v>295</v>
      </c>
      <c r="B16" s="65">
        <v>530</v>
      </c>
      <c r="C16" s="65">
        <v>750</v>
      </c>
      <c r="D16" s="65">
        <v>0</v>
      </c>
      <c r="E16" s="65">
        <v>3000</v>
      </c>
      <c r="F16" s="65">
        <v>438.99932999999999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16.475992000000002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2.8468969999999998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202.70593</v>
      </c>
    </row>
    <row r="23" spans="1:62" x14ac:dyDescent="0.3">
      <c r="A23" s="70" t="s">
        <v>296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301</v>
      </c>
      <c r="B24" s="69"/>
      <c r="C24" s="69"/>
      <c r="D24" s="69"/>
      <c r="E24" s="69"/>
      <c r="F24" s="69"/>
      <c r="H24" s="69" t="s">
        <v>288</v>
      </c>
      <c r="I24" s="69"/>
      <c r="J24" s="69"/>
      <c r="K24" s="69"/>
      <c r="L24" s="69"/>
      <c r="M24" s="69"/>
      <c r="O24" s="69" t="s">
        <v>307</v>
      </c>
      <c r="P24" s="69"/>
      <c r="Q24" s="69"/>
      <c r="R24" s="69"/>
      <c r="S24" s="69"/>
      <c r="T24" s="69"/>
      <c r="V24" s="69" t="s">
        <v>315</v>
      </c>
      <c r="W24" s="69"/>
      <c r="X24" s="69"/>
      <c r="Y24" s="69"/>
      <c r="Z24" s="69"/>
      <c r="AA24" s="69"/>
      <c r="AC24" s="69" t="s">
        <v>308</v>
      </c>
      <c r="AD24" s="69"/>
      <c r="AE24" s="69"/>
      <c r="AF24" s="69"/>
      <c r="AG24" s="69"/>
      <c r="AH24" s="69"/>
      <c r="AJ24" s="69" t="s">
        <v>297</v>
      </c>
      <c r="AK24" s="69"/>
      <c r="AL24" s="69"/>
      <c r="AM24" s="69"/>
      <c r="AN24" s="69"/>
      <c r="AO24" s="69"/>
      <c r="AQ24" s="69" t="s">
        <v>281</v>
      </c>
      <c r="AR24" s="69"/>
      <c r="AS24" s="69"/>
      <c r="AT24" s="69"/>
      <c r="AU24" s="69"/>
      <c r="AV24" s="69"/>
      <c r="AX24" s="69" t="s">
        <v>316</v>
      </c>
      <c r="AY24" s="69"/>
      <c r="AZ24" s="69"/>
      <c r="BA24" s="69"/>
      <c r="BB24" s="69"/>
      <c r="BC24" s="69"/>
      <c r="BE24" s="69" t="s">
        <v>309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336</v>
      </c>
      <c r="C25" s="65" t="s">
        <v>277</v>
      </c>
      <c r="D25" s="65" t="s">
        <v>283</v>
      </c>
      <c r="E25" s="65" t="s">
        <v>291</v>
      </c>
      <c r="F25" s="65" t="s">
        <v>306</v>
      </c>
      <c r="H25" s="65"/>
      <c r="I25" s="65" t="s">
        <v>330</v>
      </c>
      <c r="J25" s="65" t="s">
        <v>277</v>
      </c>
      <c r="K25" s="65" t="s">
        <v>283</v>
      </c>
      <c r="L25" s="65" t="s">
        <v>333</v>
      </c>
      <c r="M25" s="65" t="s">
        <v>306</v>
      </c>
      <c r="O25" s="65"/>
      <c r="P25" s="65" t="s">
        <v>335</v>
      </c>
      <c r="Q25" s="65" t="s">
        <v>277</v>
      </c>
      <c r="R25" s="65" t="s">
        <v>283</v>
      </c>
      <c r="S25" s="65" t="s">
        <v>291</v>
      </c>
      <c r="T25" s="65" t="s">
        <v>337</v>
      </c>
      <c r="V25" s="65"/>
      <c r="W25" s="65" t="s">
        <v>330</v>
      </c>
      <c r="X25" s="65" t="s">
        <v>277</v>
      </c>
      <c r="Y25" s="65" t="s">
        <v>283</v>
      </c>
      <c r="Z25" s="65" t="s">
        <v>291</v>
      </c>
      <c r="AA25" s="65" t="s">
        <v>306</v>
      </c>
      <c r="AC25" s="65"/>
      <c r="AD25" s="65" t="s">
        <v>330</v>
      </c>
      <c r="AE25" s="65" t="s">
        <v>277</v>
      </c>
      <c r="AF25" s="65" t="s">
        <v>338</v>
      </c>
      <c r="AG25" s="65" t="s">
        <v>291</v>
      </c>
      <c r="AH25" s="65" t="s">
        <v>306</v>
      </c>
      <c r="AJ25" s="65"/>
      <c r="AK25" s="65" t="s">
        <v>330</v>
      </c>
      <c r="AL25" s="65" t="s">
        <v>277</v>
      </c>
      <c r="AM25" s="65" t="s">
        <v>283</v>
      </c>
      <c r="AN25" s="65" t="s">
        <v>291</v>
      </c>
      <c r="AO25" s="65" t="s">
        <v>306</v>
      </c>
      <c r="AQ25" s="65"/>
      <c r="AR25" s="65" t="s">
        <v>336</v>
      </c>
      <c r="AS25" s="65" t="s">
        <v>277</v>
      </c>
      <c r="AT25" s="65" t="s">
        <v>283</v>
      </c>
      <c r="AU25" s="65" t="s">
        <v>291</v>
      </c>
      <c r="AV25" s="65" t="s">
        <v>306</v>
      </c>
      <c r="AX25" s="65"/>
      <c r="AY25" s="65" t="s">
        <v>330</v>
      </c>
      <c r="AZ25" s="65" t="s">
        <v>339</v>
      </c>
      <c r="BA25" s="65" t="s">
        <v>283</v>
      </c>
      <c r="BB25" s="65" t="s">
        <v>291</v>
      </c>
      <c r="BC25" s="65" t="s">
        <v>306</v>
      </c>
      <c r="BE25" s="65"/>
      <c r="BF25" s="65" t="s">
        <v>330</v>
      </c>
      <c r="BG25" s="65" t="s">
        <v>277</v>
      </c>
      <c r="BH25" s="65" t="s">
        <v>340</v>
      </c>
      <c r="BI25" s="65" t="s">
        <v>291</v>
      </c>
      <c r="BJ25" s="65" t="s">
        <v>306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94.582899999999995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1.7890752999999999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1.235654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15.202332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1.9293475</v>
      </c>
      <c r="AJ26" s="65" t="s">
        <v>302</v>
      </c>
      <c r="AK26" s="65">
        <v>320</v>
      </c>
      <c r="AL26" s="65">
        <v>400</v>
      </c>
      <c r="AM26" s="65">
        <v>0</v>
      </c>
      <c r="AN26" s="65">
        <v>1000</v>
      </c>
      <c r="AO26" s="65">
        <v>497.72559999999999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9.4241810000000008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1.9986428000000001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1.3051549</v>
      </c>
    </row>
    <row r="33" spans="1:68" x14ac:dyDescent="0.3">
      <c r="A33" s="70" t="s">
        <v>289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341</v>
      </c>
      <c r="B34" s="69"/>
      <c r="C34" s="69"/>
      <c r="D34" s="69"/>
      <c r="E34" s="69"/>
      <c r="F34" s="69"/>
      <c r="H34" s="69" t="s">
        <v>310</v>
      </c>
      <c r="I34" s="69"/>
      <c r="J34" s="69"/>
      <c r="K34" s="69"/>
      <c r="L34" s="69"/>
      <c r="M34" s="69"/>
      <c r="O34" s="69" t="s">
        <v>177</v>
      </c>
      <c r="P34" s="69"/>
      <c r="Q34" s="69"/>
      <c r="R34" s="69"/>
      <c r="S34" s="69"/>
      <c r="T34" s="69"/>
      <c r="V34" s="69" t="s">
        <v>342</v>
      </c>
      <c r="W34" s="69"/>
      <c r="X34" s="69"/>
      <c r="Y34" s="69"/>
      <c r="Z34" s="69"/>
      <c r="AA34" s="69"/>
      <c r="AC34" s="69" t="s">
        <v>343</v>
      </c>
      <c r="AD34" s="69"/>
      <c r="AE34" s="69"/>
      <c r="AF34" s="69"/>
      <c r="AG34" s="69"/>
      <c r="AH34" s="69"/>
      <c r="AJ34" s="69" t="s">
        <v>317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330</v>
      </c>
      <c r="C35" s="65" t="s">
        <v>277</v>
      </c>
      <c r="D35" s="65" t="s">
        <v>283</v>
      </c>
      <c r="E35" s="65" t="s">
        <v>291</v>
      </c>
      <c r="F35" s="65" t="s">
        <v>306</v>
      </c>
      <c r="H35" s="65"/>
      <c r="I35" s="65" t="s">
        <v>330</v>
      </c>
      <c r="J35" s="65" t="s">
        <v>277</v>
      </c>
      <c r="K35" s="65" t="s">
        <v>283</v>
      </c>
      <c r="L35" s="65" t="s">
        <v>291</v>
      </c>
      <c r="M35" s="65" t="s">
        <v>306</v>
      </c>
      <c r="O35" s="65"/>
      <c r="P35" s="65" t="s">
        <v>330</v>
      </c>
      <c r="Q35" s="65" t="s">
        <v>277</v>
      </c>
      <c r="R35" s="65" t="s">
        <v>332</v>
      </c>
      <c r="S35" s="65" t="s">
        <v>291</v>
      </c>
      <c r="T35" s="65" t="s">
        <v>306</v>
      </c>
      <c r="V35" s="65"/>
      <c r="W35" s="65" t="s">
        <v>330</v>
      </c>
      <c r="X35" s="65" t="s">
        <v>277</v>
      </c>
      <c r="Y35" s="65" t="s">
        <v>283</v>
      </c>
      <c r="Z35" s="65" t="s">
        <v>291</v>
      </c>
      <c r="AA35" s="65" t="s">
        <v>306</v>
      </c>
      <c r="AC35" s="65"/>
      <c r="AD35" s="65" t="s">
        <v>330</v>
      </c>
      <c r="AE35" s="65" t="s">
        <v>277</v>
      </c>
      <c r="AF35" s="65" t="s">
        <v>283</v>
      </c>
      <c r="AG35" s="65" t="s">
        <v>291</v>
      </c>
      <c r="AH35" s="65" t="s">
        <v>306</v>
      </c>
      <c r="AJ35" s="65"/>
      <c r="AK35" s="65" t="s">
        <v>330</v>
      </c>
      <c r="AL35" s="65" t="s">
        <v>277</v>
      </c>
      <c r="AM35" s="65" t="s">
        <v>344</v>
      </c>
      <c r="AN35" s="65" t="s">
        <v>291</v>
      </c>
      <c r="AO35" s="65" t="s">
        <v>345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491.85289999999998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1183.8088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5263.0502999999999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2849.0111999999999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105.17029599999999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99.1601</v>
      </c>
    </row>
    <row r="43" spans="1:68" x14ac:dyDescent="0.3">
      <c r="A43" s="70" t="s">
        <v>318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303</v>
      </c>
      <c r="B44" s="69"/>
      <c r="C44" s="69"/>
      <c r="D44" s="69"/>
      <c r="E44" s="69"/>
      <c r="F44" s="69"/>
      <c r="H44" s="69" t="s">
        <v>276</v>
      </c>
      <c r="I44" s="69"/>
      <c r="J44" s="69"/>
      <c r="K44" s="69"/>
      <c r="L44" s="69"/>
      <c r="M44" s="69"/>
      <c r="O44" s="69" t="s">
        <v>311</v>
      </c>
      <c r="P44" s="69"/>
      <c r="Q44" s="69"/>
      <c r="R44" s="69"/>
      <c r="S44" s="69"/>
      <c r="T44" s="69"/>
      <c r="V44" s="69" t="s">
        <v>346</v>
      </c>
      <c r="W44" s="69"/>
      <c r="X44" s="69"/>
      <c r="Y44" s="69"/>
      <c r="Z44" s="69"/>
      <c r="AA44" s="69"/>
      <c r="AC44" s="69" t="s">
        <v>312</v>
      </c>
      <c r="AD44" s="69"/>
      <c r="AE44" s="69"/>
      <c r="AF44" s="69"/>
      <c r="AG44" s="69"/>
      <c r="AH44" s="69"/>
      <c r="AJ44" s="69" t="s">
        <v>319</v>
      </c>
      <c r="AK44" s="69"/>
      <c r="AL44" s="69"/>
      <c r="AM44" s="69"/>
      <c r="AN44" s="69"/>
      <c r="AO44" s="69"/>
      <c r="AQ44" s="69" t="s">
        <v>347</v>
      </c>
      <c r="AR44" s="69"/>
      <c r="AS44" s="69"/>
      <c r="AT44" s="69"/>
      <c r="AU44" s="69"/>
      <c r="AV44" s="69"/>
      <c r="AX44" s="69" t="s">
        <v>280</v>
      </c>
      <c r="AY44" s="69"/>
      <c r="AZ44" s="69"/>
      <c r="BA44" s="69"/>
      <c r="BB44" s="69"/>
      <c r="BC44" s="69"/>
      <c r="BE44" s="69" t="s">
        <v>298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348</v>
      </c>
      <c r="C45" s="65" t="s">
        <v>277</v>
      </c>
      <c r="D45" s="65" t="s">
        <v>283</v>
      </c>
      <c r="E45" s="65" t="s">
        <v>291</v>
      </c>
      <c r="F45" s="65" t="s">
        <v>306</v>
      </c>
      <c r="H45" s="65"/>
      <c r="I45" s="65" t="s">
        <v>330</v>
      </c>
      <c r="J45" s="65" t="s">
        <v>277</v>
      </c>
      <c r="K45" s="65" t="s">
        <v>283</v>
      </c>
      <c r="L45" s="65" t="s">
        <v>291</v>
      </c>
      <c r="M45" s="65" t="s">
        <v>306</v>
      </c>
      <c r="O45" s="65"/>
      <c r="P45" s="65" t="s">
        <v>331</v>
      </c>
      <c r="Q45" s="65" t="s">
        <v>277</v>
      </c>
      <c r="R45" s="65" t="s">
        <v>283</v>
      </c>
      <c r="S45" s="65" t="s">
        <v>291</v>
      </c>
      <c r="T45" s="65" t="s">
        <v>306</v>
      </c>
      <c r="V45" s="65"/>
      <c r="W45" s="65" t="s">
        <v>330</v>
      </c>
      <c r="X45" s="65" t="s">
        <v>277</v>
      </c>
      <c r="Y45" s="65" t="s">
        <v>283</v>
      </c>
      <c r="Z45" s="65" t="s">
        <v>291</v>
      </c>
      <c r="AA45" s="65" t="s">
        <v>306</v>
      </c>
      <c r="AC45" s="65"/>
      <c r="AD45" s="65" t="s">
        <v>335</v>
      </c>
      <c r="AE45" s="65" t="s">
        <v>349</v>
      </c>
      <c r="AF45" s="65" t="s">
        <v>283</v>
      </c>
      <c r="AG45" s="65" t="s">
        <v>350</v>
      </c>
      <c r="AH45" s="65" t="s">
        <v>351</v>
      </c>
      <c r="AJ45" s="65"/>
      <c r="AK45" s="65" t="s">
        <v>330</v>
      </c>
      <c r="AL45" s="65" t="s">
        <v>277</v>
      </c>
      <c r="AM45" s="65" t="s">
        <v>344</v>
      </c>
      <c r="AN45" s="65" t="s">
        <v>291</v>
      </c>
      <c r="AO45" s="65" t="s">
        <v>306</v>
      </c>
      <c r="AQ45" s="65"/>
      <c r="AR45" s="65" t="s">
        <v>330</v>
      </c>
      <c r="AS45" s="65" t="s">
        <v>277</v>
      </c>
      <c r="AT45" s="65" t="s">
        <v>283</v>
      </c>
      <c r="AU45" s="65" t="s">
        <v>350</v>
      </c>
      <c r="AV45" s="65" t="s">
        <v>306</v>
      </c>
      <c r="AX45" s="65"/>
      <c r="AY45" s="65" t="s">
        <v>336</v>
      </c>
      <c r="AZ45" s="65" t="s">
        <v>277</v>
      </c>
      <c r="BA45" s="65" t="s">
        <v>283</v>
      </c>
      <c r="BB45" s="65" t="s">
        <v>291</v>
      </c>
      <c r="BC45" s="65" t="s">
        <v>306</v>
      </c>
      <c r="BE45" s="65"/>
      <c r="BF45" s="65" t="s">
        <v>330</v>
      </c>
      <c r="BG45" s="65" t="s">
        <v>277</v>
      </c>
      <c r="BH45" s="65" t="s">
        <v>283</v>
      </c>
      <c r="BI45" s="65" t="s">
        <v>291</v>
      </c>
      <c r="BJ45" s="65" t="s">
        <v>306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14.525164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11.903</v>
      </c>
      <c r="O46" s="65" t="s">
        <v>320</v>
      </c>
      <c r="P46" s="65">
        <v>600</v>
      </c>
      <c r="Q46" s="65">
        <v>800</v>
      </c>
      <c r="R46" s="65">
        <v>0</v>
      </c>
      <c r="S46" s="65">
        <v>10000</v>
      </c>
      <c r="T46" s="65">
        <v>693.24440000000004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3.2043441999999998E-2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3.5942702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204.10728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91.2273</v>
      </c>
      <c r="AX46" s="65" t="s">
        <v>304</v>
      </c>
      <c r="AY46" s="65"/>
      <c r="AZ46" s="65"/>
      <c r="BA46" s="65"/>
      <c r="BB46" s="65"/>
      <c r="BC46" s="65"/>
      <c r="BE46" s="65" t="s">
        <v>313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1" sqref="F21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352</v>
      </c>
      <c r="B2" s="61" t="s">
        <v>353</v>
      </c>
      <c r="C2" s="61" t="s">
        <v>354</v>
      </c>
      <c r="D2" s="61">
        <v>57</v>
      </c>
      <c r="E2" s="61">
        <v>2031.0128</v>
      </c>
      <c r="F2" s="61">
        <v>341.34411999999998</v>
      </c>
      <c r="G2" s="61">
        <v>40.265605999999998</v>
      </c>
      <c r="H2" s="61">
        <v>22.885563000000001</v>
      </c>
      <c r="I2" s="61">
        <v>17.380040999999999</v>
      </c>
      <c r="J2" s="61">
        <v>70.066590000000005</v>
      </c>
      <c r="K2" s="61">
        <v>38.50591</v>
      </c>
      <c r="L2" s="61">
        <v>31.560682</v>
      </c>
      <c r="M2" s="61">
        <v>22.938700000000001</v>
      </c>
      <c r="N2" s="61">
        <v>2.4807549</v>
      </c>
      <c r="O2" s="61">
        <v>11.620113</v>
      </c>
      <c r="P2" s="61">
        <v>830.97199999999998</v>
      </c>
      <c r="Q2" s="61">
        <v>23.117961999999999</v>
      </c>
      <c r="R2" s="61">
        <v>438.99932999999999</v>
      </c>
      <c r="S2" s="61">
        <v>75.116410000000002</v>
      </c>
      <c r="T2" s="61">
        <v>4366.5946999999996</v>
      </c>
      <c r="U2" s="61">
        <v>2.8468969999999998</v>
      </c>
      <c r="V2" s="61">
        <v>16.475992000000002</v>
      </c>
      <c r="W2" s="61">
        <v>202.70593</v>
      </c>
      <c r="X2" s="61">
        <v>94.582899999999995</v>
      </c>
      <c r="Y2" s="61">
        <v>1.7890752999999999</v>
      </c>
      <c r="Z2" s="61">
        <v>1.235654</v>
      </c>
      <c r="AA2" s="61">
        <v>15.202332</v>
      </c>
      <c r="AB2" s="61">
        <v>1.9293475</v>
      </c>
      <c r="AC2" s="61">
        <v>497.72559999999999</v>
      </c>
      <c r="AD2" s="61">
        <v>9.4241810000000008</v>
      </c>
      <c r="AE2" s="61">
        <v>1.9986428000000001</v>
      </c>
      <c r="AF2" s="61">
        <v>1.3051549</v>
      </c>
      <c r="AG2" s="61">
        <v>491.85289999999998</v>
      </c>
      <c r="AH2" s="61">
        <v>281.49245999999999</v>
      </c>
      <c r="AI2" s="61">
        <v>210.36044000000001</v>
      </c>
      <c r="AJ2" s="61">
        <v>1183.8088</v>
      </c>
      <c r="AK2" s="61">
        <v>5263.0502999999999</v>
      </c>
      <c r="AL2" s="61">
        <v>105.17029599999999</v>
      </c>
      <c r="AM2" s="61">
        <v>2849.0111999999999</v>
      </c>
      <c r="AN2" s="61">
        <v>99.1601</v>
      </c>
      <c r="AO2" s="61">
        <v>14.525164</v>
      </c>
      <c r="AP2" s="61">
        <v>10.288043</v>
      </c>
      <c r="AQ2" s="61">
        <v>4.23712</v>
      </c>
      <c r="AR2" s="61">
        <v>11.903</v>
      </c>
      <c r="AS2" s="61">
        <v>693.24440000000004</v>
      </c>
      <c r="AT2" s="61">
        <v>3.2043441999999998E-2</v>
      </c>
      <c r="AU2" s="61">
        <v>3.5942702</v>
      </c>
      <c r="AV2" s="61">
        <v>204.10728</v>
      </c>
      <c r="AW2" s="61">
        <v>91.2273</v>
      </c>
      <c r="AX2" s="61">
        <v>0.11929789</v>
      </c>
      <c r="AY2" s="61">
        <v>1.4220564</v>
      </c>
      <c r="AZ2" s="61">
        <v>241.32077000000001</v>
      </c>
      <c r="BA2" s="61">
        <v>30.490964999999999</v>
      </c>
      <c r="BB2" s="61">
        <v>8.9960909999999998</v>
      </c>
      <c r="BC2" s="61">
        <v>10.839798</v>
      </c>
      <c r="BD2" s="61">
        <v>10.645197</v>
      </c>
      <c r="BE2" s="61">
        <v>0.65096410000000005</v>
      </c>
      <c r="BF2" s="61">
        <v>3.2859889999999998</v>
      </c>
      <c r="BG2" s="61">
        <v>1.1518281E-3</v>
      </c>
      <c r="BH2" s="61">
        <v>1.1687596E-2</v>
      </c>
      <c r="BI2" s="61">
        <v>9.9693179999999996E-3</v>
      </c>
      <c r="BJ2" s="61">
        <v>4.939205E-2</v>
      </c>
      <c r="BK2" s="61">
        <v>8.8602166000000004E-5</v>
      </c>
      <c r="BL2" s="61">
        <v>0.25584414999999999</v>
      </c>
      <c r="BM2" s="61">
        <v>2.8504510000000001</v>
      </c>
      <c r="BN2" s="61">
        <v>0.8951346</v>
      </c>
      <c r="BO2" s="61">
        <v>46.138924000000003</v>
      </c>
      <c r="BP2" s="61">
        <v>7.5880593999999997</v>
      </c>
      <c r="BQ2" s="61">
        <v>13.722873</v>
      </c>
      <c r="BR2" s="61">
        <v>51.256554000000001</v>
      </c>
      <c r="BS2" s="61">
        <v>27.67418</v>
      </c>
      <c r="BT2" s="61">
        <v>9.0281269999999996</v>
      </c>
      <c r="BU2" s="61">
        <v>7.3400499999999994E-2</v>
      </c>
      <c r="BV2" s="61">
        <v>5.9611446999999998E-2</v>
      </c>
      <c r="BW2" s="61">
        <v>0.60576390000000002</v>
      </c>
      <c r="BX2" s="61">
        <v>1.1194991999999999</v>
      </c>
      <c r="BY2" s="61">
        <v>0.10599854</v>
      </c>
      <c r="BZ2" s="61">
        <v>1.0955057999999999E-3</v>
      </c>
      <c r="CA2" s="61">
        <v>0.62513059999999998</v>
      </c>
      <c r="CB2" s="61">
        <v>3.4395839999999997E-2</v>
      </c>
      <c r="CC2" s="61">
        <v>0.21456073000000001</v>
      </c>
      <c r="CD2" s="61">
        <v>1.8807814</v>
      </c>
      <c r="CE2" s="61">
        <v>5.3222223999999999E-2</v>
      </c>
      <c r="CF2" s="61">
        <v>0.20771721000000001</v>
      </c>
      <c r="CG2" s="61">
        <v>2.4899998E-6</v>
      </c>
      <c r="CH2" s="61">
        <v>4.2090219999999998E-2</v>
      </c>
      <c r="CI2" s="61">
        <v>6.3705669999999997E-3</v>
      </c>
      <c r="CJ2" s="61">
        <v>3.9961449999999998</v>
      </c>
      <c r="CK2" s="61">
        <v>1.3492891999999999E-2</v>
      </c>
      <c r="CL2" s="61">
        <v>0.73927889999999996</v>
      </c>
      <c r="CM2" s="61">
        <v>2.6951049999999999</v>
      </c>
      <c r="CN2" s="61">
        <v>2483.4270000000001</v>
      </c>
      <c r="CO2" s="61">
        <v>4235.3770000000004</v>
      </c>
      <c r="CP2" s="61">
        <v>2294.7941999999998</v>
      </c>
      <c r="CQ2" s="61">
        <v>902.20079999999996</v>
      </c>
      <c r="CR2" s="61">
        <v>489.1438</v>
      </c>
      <c r="CS2" s="61">
        <v>542.03754000000004</v>
      </c>
      <c r="CT2" s="61">
        <v>2415.5929999999998</v>
      </c>
      <c r="CU2" s="61">
        <v>1375.8952999999999</v>
      </c>
      <c r="CV2" s="61">
        <v>1664.3024</v>
      </c>
      <c r="CW2" s="61">
        <v>1524.87</v>
      </c>
      <c r="CX2" s="61">
        <v>432.42919999999998</v>
      </c>
      <c r="CY2" s="61">
        <v>3255.5066000000002</v>
      </c>
      <c r="CZ2" s="61">
        <v>1386.1781000000001</v>
      </c>
      <c r="DA2" s="61">
        <v>3615.5916000000002</v>
      </c>
      <c r="DB2" s="61">
        <v>3594.4265</v>
      </c>
      <c r="DC2" s="61">
        <v>4913.5609999999997</v>
      </c>
      <c r="DD2" s="61">
        <v>7631.94</v>
      </c>
      <c r="DE2" s="61">
        <v>1596.6875</v>
      </c>
      <c r="DF2" s="61">
        <v>4109.4889999999996</v>
      </c>
      <c r="DG2" s="61">
        <v>1784.5210999999999</v>
      </c>
      <c r="DH2" s="61">
        <v>130.37121999999999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30.490964999999999</v>
      </c>
      <c r="B6">
        <f>BB2</f>
        <v>8.9960909999999998</v>
      </c>
      <c r="C6">
        <f>BC2</f>
        <v>10.839798</v>
      </c>
      <c r="D6">
        <f>BD2</f>
        <v>10.645197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J24" sqref="J24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23543</v>
      </c>
      <c r="C2" s="56">
        <f ca="1">YEAR(TODAY())-YEAR(B2)+IF(TODAY()&gt;=DATE(YEAR(TODAY()),MONTH(B2),DAY(B2)),0,-1)</f>
        <v>57</v>
      </c>
      <c r="E2" s="52">
        <v>166</v>
      </c>
      <c r="F2" s="53" t="s">
        <v>275</v>
      </c>
      <c r="G2" s="52">
        <v>74.400000000000006</v>
      </c>
      <c r="H2" s="51" t="s">
        <v>40</v>
      </c>
      <c r="I2" s="72">
        <f>ROUND(G3/E3^2,1)</f>
        <v>27</v>
      </c>
    </row>
    <row r="3" spans="1:9" x14ac:dyDescent="0.3">
      <c r="E3" s="51">
        <f>E2/100</f>
        <v>1.66</v>
      </c>
      <c r="F3" s="51" t="s">
        <v>39</v>
      </c>
      <c r="G3" s="51">
        <f>G2</f>
        <v>74.400000000000006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44601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이광석, ID : H1310185)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02월 10일 13:23:42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24" sqref="Y24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44601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57</v>
      </c>
      <c r="G12" s="137"/>
      <c r="H12" s="137"/>
      <c r="I12" s="137"/>
      <c r="K12" s="128">
        <f>'개인정보 및 신체계측 입력'!E2</f>
        <v>166</v>
      </c>
      <c r="L12" s="129"/>
      <c r="M12" s="122">
        <f>'개인정보 및 신체계측 입력'!G2</f>
        <v>74.400000000000006</v>
      </c>
      <c r="N12" s="123"/>
      <c r="O12" s="118" t="s">
        <v>270</v>
      </c>
      <c r="P12" s="112"/>
      <c r="Q12" s="115">
        <f>'개인정보 및 신체계측 입력'!I2</f>
        <v>27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이광석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75.572999999999993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8.9149999999999991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15.513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12.7</v>
      </c>
      <c r="L72" s="36" t="s">
        <v>52</v>
      </c>
      <c r="M72" s="36">
        <f>ROUND('DRIs DATA'!K8,1)</f>
        <v>5.8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58.53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137.30000000000001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94.58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128.62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61.48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350.87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145.25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2022-02-10T04:27:34Z</dcterms:modified>
</cp:coreProperties>
</file>