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85" windowHeight="741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<sst xmlns="http://schemas.openxmlformats.org/spreadsheetml/2006/main" count="692" uniqueCount="352">
  <si>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</si>
  <si>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</si>
  <si>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</si>
  <si>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</si>
  <si>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</si>
  <si>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</si>
  <si>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</si>
  <si>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</si>
  <si>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</si>
  <si>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</si>
  <si>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</si>
  <si>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</si>
  <si>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</si>
  <si>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</si>
  <si>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</si>
  <si>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</si>
  <si>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</si>
  <si>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</si>
  <si>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</si>
  <si>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</si>
  <si>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</si>
  <si>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</si>
  <si>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</si>
  <si>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</si>
  <si>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</si>
  <si>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</si>
  <si>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</si>
  <si>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</si>
  <si>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</si>
  <si>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</si>
  <si>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</si>
  <si>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</si>
  <si>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</si>
  <si>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</si>
  <si>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</si>
  <si>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</si>
  <si>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</si>
  <si>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</si>
  <si>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</si>
  <si>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</si>
  <si>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</si>
  <si>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</si>
  <si>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</si>
  <si>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</si>
  <si>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</si>
  <si>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</si>
  <si>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</si>
  <si>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</si>
  <si>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</si>
  <si>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</si>
  <si>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</si>
  <si>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</si>
  <si>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</si>
  <si>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</si>
  <si>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</si>
  <si>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</si>
  <si>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</si>
  <si>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</si>
  <si>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</si>
  <si>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</si>
  <si>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</si>
  <si>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</si>
  <si>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</si>
  <si>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</si>
  <si>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</si>
  <si>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</si>
  <si>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</si>
  <si>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</si>
  <si>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</si>
  <si>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</si>
  <si>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</si>
  <si>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</si>
  <si>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</si>
  <si>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</si>
  <si>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</si>
  <si>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</si>
  <si>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</si>
  <si>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</si>
  <si>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</si>
  <si>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</si>
  <si>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</si>
  <si>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</si>
  <si>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</si>
  <si>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</si>
  <si>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</si>
  <si>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</si>
  <si>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</si>
  <si>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</si>
  <si>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</si>
  <si>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</si>
  <si>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</si>
  <si>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</si>
  <si>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</si>
  <si>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</si>
  <si>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</si>
  <si>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</si>
  <si>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</si>
  <si>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</si>
  <si>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</si>
  <si>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</si>
  <si>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</si>
  <si>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</si>
  <si>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</si>
  <si>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</si>
  <si>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</si>
  <si>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</si>
  <si>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</si>
  <si>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</si>
  <si>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</si>
  <si>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</si>
  <si>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</si>
  <si>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</si>
  <si>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</si>
  <si>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</si>
  <si>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</si>
  <si>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</si>
  <si>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</si>
  <si>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</si>
  <si>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</si>
  <si>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</si>
  <si>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</si>
  <si>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</si>
  <si>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</si>
  <si>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</si>
  <si>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</si>
  <si>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</si>
  <si>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</si>
  <si>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</si>
  <si>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</si>
  <si>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</si>
  <si>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</si>
  <si>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</si>
  <si>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</si>
  <si>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</si>
  <si>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</si>
  <si>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</si>
  <si>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</si>
  <si>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</si>
  <si>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</si>
  <si>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</si>
  <si>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</si>
  <si>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</si>
  <si>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</si>
  <si>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</si>
  <si>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</si>
  <si>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</si>
  <si>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</si>
  <si>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</si>
  <si>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</si>
  <si>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</si>
  <si>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</si>
  <si>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</si>
  <si>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</si>
  <si>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</si>
  <si>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</si>
  <si>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</si>
  <si>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</si>
  <si>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</si>
  <si>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</si>
  <si>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</si>
  <si>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</si>
  <si>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</si>
  <si>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</si>
  <si>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</si>
  <si>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</si>
  <si>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</si>
  <si>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</si>
  <si>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</si>
  <si>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</si>
  <si>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</si>
  <si>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</si>
  <si>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</si>
  <si>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</si>
  <si>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</si>
  <si>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</si>
  <si>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</si>
  <si>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</si>
  <si>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</si>
  <si>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</si>
  <si>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</si>
  <si>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</si>
  <si>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</si>
  <si>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</si>
  <si>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</si>
  <si>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</si>
  <si>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</si>
  <si>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</si>
  <si>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</si>
  <si>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</si>
  <si>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</si>
  <si>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</si>
  <si>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</si>
  <si>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</si>
  <si>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</si>
  <si>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</si>
  <si>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</si>
  <si>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</si>
  <si>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</si>
  <si>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</si>
  <si>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</si>
  <si>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</si>
  <si>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</si>
  <si>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</si>
  <si>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</si>
  <si>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</si>
  <si>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</si>
  <si>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</si>
  <si>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</si>
  <si>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</si>
  <si>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</si>
  <si>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</si>
  <si>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</si>
  <si>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</si>
  <si>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</si>
  <si>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</si>
  <si>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</si>
  <si>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</si>
  <si>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</si>
  <si>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</si>
  <si>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</si>
  <si>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</si>
  <si>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</si>
  <si>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</si>
  <si>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</si>
  <si>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</si>
  <si>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</si>
  <si>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</si>
  <si>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</si>
  <si>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</si>
  <si>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</si>
  <si>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</si>
  <si>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</si>
  <si>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</si>
  <si>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</si>
  <si>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</si>
  <si>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</si>
  <si>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</si>
  <si>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</si>
  <si>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</si>
  <si>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</si>
  <si>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</si>
  <si>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</si>
  <si>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</si>
  <si>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</si>
  <si>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</si>
  <si>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</si>
  <si>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</si>
  <si>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</si>
  <si>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</si>
  <si>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</si>
  <si>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</si>
  <si>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</si>
  <si>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</si>
  <si>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</si>
  <si>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</si>
  <si>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</si>
  <si>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</si>
  <si>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</si>
  <si>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</si>
  <si>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</si>
  <si>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</si>
  <si>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</si>
  <si>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</si>
  <si>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</si>
  <si>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</si>
  <si>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</si>
  <si>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</si>
  <si>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</si>
  <si>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</si>
  <si>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</si>
  <si>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</si>
  <si>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</si>
  <si>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</si>
  <si>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</si>
  <si>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</si>
  <si>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</si>
  <si>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H1310189</t>
  </si>
  <si>
    <t>이종석</t>
  </si>
  <si>
    <t>M</t>
  </si>
  <si>
    <t>정보</t>
    <phoneticPr fontId="1" type="noConversion"/>
  </si>
  <si>
    <t>(설문지 : FFQ 95문항 설문지, 사용자 : 이종석, ID : H1310189)</t>
  </si>
  <si>
    <t>출력시각</t>
    <phoneticPr fontId="1" type="noConversion"/>
  </si>
  <si>
    <t>2022년 03월 08일 16:54:38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</si>
  <si>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</si>
  <si>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</si>
  <si>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</si>
  <si>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</si>
  <si>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</si>
  <si>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</si>
  <si>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</si>
  <si>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</si>
  <si>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</si>
  <si>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</si>
  <si>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</si>
  <si>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</si>
  <si>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</si>
  <si>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</si>
  <si>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</si>
  <si>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</si>
  <si>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</si>
  <si>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</si>
  <si>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</si>
  <si>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</si>
  <si>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</si>
  <si>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</si>
  <si>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</si>
  <si>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</si>
  <si>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</si>
  <si>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</si>
  <si>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</si>
  <si>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</si>
  <si>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</si>
  <si>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</si>
  <si>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</si>
  <si>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</si>
  <si>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</si>
  <si>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</si>
  <si>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</si>
  <si>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</si>
  <si>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</si>
  <si>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</si>
  <si>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</si>
  <si>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</si>
  <si>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</si>
  <si>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</si>
  <si>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</si>
  <si>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</si>
  <si>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</si>
  <si>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</si>
  <si>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</si>
  <si>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</si>
  <si>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</si>
  <si>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</si>
  <si>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</si>
  <si>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</si>
  <si>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</si>
  <si>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</si>
  <si>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</si>
  <si>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</si>
  <si>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</si>
  <si>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</si>
  <si>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</si>
  <si>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</si>
  <si>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</si>
  <si>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</si>
  <si>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</si>
  <si>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</si>
  <si>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</si>
  <si>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섭취량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</si>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</sst>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67.149474999999995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916760"/>
        <c:axId val="550919112"/>
      </c:barChart>
      <c:catAx>
        <c:axId val="55091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919112"/>
        <c:crosses val="autoZero"/>
        <c:auto val="1"/>
        <c:lblAlgn val="ctr"/>
        <c:lblOffset val="100"/>
        <c:noMultiLvlLbl val="0"/>
      </c:catAx>
      <c:valAx>
        <c:axId val="55091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91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1.0023439000000001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01088"/>
        <c:axId val="636701872"/>
      </c:barChart>
      <c:catAx>
        <c:axId val="6367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01872"/>
        <c:crosses val="autoZero"/>
        <c:auto val="1"/>
        <c:lblAlgn val="ctr"/>
        <c:lblOffset val="100"/>
        <c:noMultiLvlLbl val="0"/>
      </c:catAx>
      <c:valAx>
        <c:axId val="63670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0.17224175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6965272"/>
        <c:axId val="561316216"/>
      </c:barChart>
      <c:catAx>
        <c:axId val="25696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316216"/>
        <c:crosses val="autoZero"/>
        <c:auto val="1"/>
        <c:lblAlgn val="ctr"/>
        <c:lblOffset val="100"/>
        <c:noMultiLvlLbl val="0"/>
      </c:catAx>
      <c:valAx>
        <c:axId val="56131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696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1332.7982999999999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320136"/>
        <c:axId val="561319744"/>
      </c:barChart>
      <c:catAx>
        <c:axId val="56132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319744"/>
        <c:crosses val="autoZero"/>
        <c:auto val="1"/>
        <c:lblAlgn val="ctr"/>
        <c:lblOffset val="100"/>
        <c:noMultiLvlLbl val="0"/>
      </c:catAx>
      <c:valAx>
        <c:axId val="56131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32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2806.8991999999998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322488"/>
        <c:axId val="561321704"/>
      </c:barChart>
      <c:catAx>
        <c:axId val="56132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321704"/>
        <c:crosses val="autoZero"/>
        <c:auto val="1"/>
        <c:lblAlgn val="ctr"/>
        <c:lblOffset val="100"/>
        <c:noMultiLvlLbl val="0"/>
      </c:catAx>
      <c:valAx>
        <c:axId val="5613217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32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40.021262999999998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322096"/>
        <c:axId val="561318568"/>
      </c:barChart>
      <c:catAx>
        <c:axId val="5613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318568"/>
        <c:crosses val="autoZero"/>
        <c:auto val="1"/>
        <c:lblAlgn val="ctr"/>
        <c:lblOffset val="100"/>
        <c:noMultiLvlLbl val="0"/>
      </c:catAx>
      <c:valAx>
        <c:axId val="56131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3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92.912329999999997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315824"/>
        <c:axId val="561317000"/>
      </c:barChart>
      <c:catAx>
        <c:axId val="56131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317000"/>
        <c:crosses val="autoZero"/>
        <c:auto val="1"/>
        <c:lblAlgn val="ctr"/>
        <c:lblOffset val="100"/>
        <c:noMultiLvlLbl val="0"/>
      </c:catAx>
      <c:valAx>
        <c:axId val="56131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31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12.224861000000001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317392"/>
        <c:axId val="561317784"/>
      </c:barChart>
      <c:catAx>
        <c:axId val="56131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317784"/>
        <c:crosses val="autoZero"/>
        <c:auto val="1"/>
        <c:lblAlgn val="ctr"/>
        <c:lblOffset val="100"/>
        <c:noMultiLvlLbl val="0"/>
      </c:catAx>
      <c:valAx>
        <c:axId val="561317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31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498.81027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320528"/>
        <c:axId val="561320920"/>
      </c:barChart>
      <c:catAx>
        <c:axId val="56132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320920"/>
        <c:crosses val="autoZero"/>
        <c:auto val="1"/>
        <c:lblAlgn val="ctr"/>
        <c:lblOffset val="100"/>
        <c:noMultiLvlLbl val="0"/>
      </c:catAx>
      <c:valAx>
        <c:axId val="5613209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32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2.4797006E-2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4304"/>
        <c:axId val="558346264"/>
      </c:barChart>
      <c:catAx>
        <c:axId val="55834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6264"/>
        <c:crosses val="autoZero"/>
        <c:auto val="1"/>
        <c:lblAlgn val="ctr"/>
        <c:lblOffset val="100"/>
        <c:noMultiLvlLbl val="0"/>
      </c:catAx>
      <c:valAx>
        <c:axId val="55834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4.6281020000000002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6656"/>
        <c:axId val="558347048"/>
      </c:barChart>
      <c:catAx>
        <c:axId val="55834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7048"/>
        <c:crosses val="autoZero"/>
        <c:auto val="1"/>
        <c:lblAlgn val="ctr"/>
        <c:lblOffset val="100"/>
        <c:noMultiLvlLbl val="0"/>
      </c:catAx>
      <c:valAx>
        <c:axId val="558347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17.845469000000001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912840"/>
        <c:axId val="550913232"/>
      </c:barChart>
      <c:catAx>
        <c:axId val="55091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913232"/>
        <c:crosses val="autoZero"/>
        <c:auto val="1"/>
        <c:lblAlgn val="ctr"/>
        <c:lblOffset val="100"/>
        <c:noMultiLvlLbl val="0"/>
      </c:catAx>
      <c:valAx>
        <c:axId val="550913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91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96.635570000000001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7440"/>
        <c:axId val="558349008"/>
      </c:barChart>
      <c:catAx>
        <c:axId val="55834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9008"/>
        <c:crosses val="autoZero"/>
        <c:auto val="1"/>
        <c:lblAlgn val="ctr"/>
        <c:lblOffset val="100"/>
        <c:noMultiLvlLbl val="0"/>
      </c:catAx>
      <c:valAx>
        <c:axId val="55834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104.53274999999999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7832"/>
        <c:axId val="558349400"/>
      </c:barChart>
      <c:catAx>
        <c:axId val="55834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9400"/>
        <c:crosses val="autoZero"/>
        <c:auto val="1"/>
        <c:lblAlgn val="ctr"/>
        <c:lblOffset val="100"/>
        <c:noMultiLvlLbl val="0"/>
      </c:catAx>
      <c:valAx>
        <c:axId val="5583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7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2.786</c:v>
                </c:pt>
                <c:pt idx="1">
                  <c:v>7.585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8342344"/>
        <c:axId val="558344696"/>
      </c:barChart>
      <c:catAx>
        <c:axId val="55834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4696"/>
        <c:crosses val="autoZero"/>
        <c:auto val="1"/>
        <c:lblAlgn val="ctr"/>
        <c:lblOffset val="100"/>
        <c:noMultiLvlLbl val="0"/>
      </c:catAx>
      <c:valAx>
        <c:axId val="55834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8.1944540000000003</c:v>
                </c:pt>
                <c:pt idx="1">
                  <c:v>9.2771509999999999</c:v>
                </c:pt>
                <c:pt idx="2">
                  <c:v>14.747268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259.05619999999999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3128"/>
        <c:axId val="558343520"/>
      </c:barChart>
      <c:catAx>
        <c:axId val="55834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343520"/>
        <c:crosses val="autoZero"/>
        <c:auto val="1"/>
        <c:lblAlgn val="ctr"/>
        <c:lblOffset val="100"/>
        <c:noMultiLvlLbl val="0"/>
      </c:catAx>
      <c:valAx>
        <c:axId val="558343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12.352124999999999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345088"/>
        <c:axId val="559078040"/>
      </c:barChart>
      <c:catAx>
        <c:axId val="55834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78040"/>
        <c:crosses val="autoZero"/>
        <c:auto val="1"/>
        <c:lblAlgn val="ctr"/>
        <c:lblOffset val="100"/>
        <c:noMultiLvlLbl val="0"/>
      </c:catAx>
      <c:valAx>
        <c:axId val="55907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34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83.828000000000003</c:v>
                </c:pt>
                <c:pt idx="1">
                  <c:v>4.7270000000000003</c:v>
                </c:pt>
                <c:pt idx="2">
                  <c:v>11.445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9082352"/>
        <c:axId val="559075688"/>
      </c:barChart>
      <c:catAx>
        <c:axId val="559082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75688"/>
        <c:crosses val="autoZero"/>
        <c:auto val="1"/>
        <c:lblAlgn val="ctr"/>
        <c:lblOffset val="100"/>
        <c:noMultiLvlLbl val="0"/>
      </c:catAx>
      <c:valAx>
        <c:axId val="559075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8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3189.88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76080"/>
        <c:axId val="559079608"/>
      </c:barChart>
      <c:catAx>
        <c:axId val="55907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79608"/>
        <c:crosses val="autoZero"/>
        <c:auto val="1"/>
        <c:lblAlgn val="ctr"/>
        <c:lblOffset val="100"/>
        <c:noMultiLvlLbl val="0"/>
      </c:catAx>
      <c:valAx>
        <c:axId val="559079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7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32.803620000000002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78432"/>
        <c:axId val="559080392"/>
      </c:barChart>
      <c:catAx>
        <c:axId val="55907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80392"/>
        <c:crosses val="autoZero"/>
        <c:auto val="1"/>
        <c:lblAlgn val="ctr"/>
        <c:lblOffset val="100"/>
        <c:noMultiLvlLbl val="0"/>
      </c:catAx>
      <c:valAx>
        <c:axId val="559080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7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335.53250000000003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80784"/>
        <c:axId val="559081568"/>
      </c:barChart>
      <c:catAx>
        <c:axId val="55908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81568"/>
        <c:crosses val="autoZero"/>
        <c:auto val="1"/>
        <c:lblAlgn val="ctr"/>
        <c:lblOffset val="100"/>
        <c:noMultiLvlLbl val="0"/>
      </c:catAx>
      <c:valAx>
        <c:axId val="559081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8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1.617858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914408"/>
        <c:axId val="256963704"/>
      </c:barChart>
      <c:catAx>
        <c:axId val="55091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6963704"/>
        <c:crosses val="autoZero"/>
        <c:auto val="1"/>
        <c:lblAlgn val="ctr"/>
        <c:lblOffset val="100"/>
        <c:noMultiLvlLbl val="0"/>
      </c:catAx>
      <c:valAx>
        <c:axId val="25696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91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3402.5050999999999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81960"/>
        <c:axId val="559082744"/>
      </c:barChart>
      <c:catAx>
        <c:axId val="55908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82744"/>
        <c:crosses val="autoZero"/>
        <c:auto val="1"/>
        <c:lblAlgn val="ctr"/>
        <c:lblOffset val="100"/>
        <c:noMultiLvlLbl val="0"/>
      </c:catAx>
      <c:valAx>
        <c:axId val="559082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8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10.554072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077256"/>
        <c:axId val="559077648"/>
      </c:barChart>
      <c:catAx>
        <c:axId val="559077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077648"/>
        <c:crosses val="autoZero"/>
        <c:auto val="1"/>
        <c:lblAlgn val="ctr"/>
        <c:lblOffset val="100"/>
        <c:noMultiLvlLbl val="0"/>
      </c:catAx>
      <c:valAx>
        <c:axId val="55907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07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1.3468211999999999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482256"/>
        <c:axId val="636478336"/>
      </c:barChart>
      <c:catAx>
        <c:axId val="63648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478336"/>
        <c:crosses val="autoZero"/>
        <c:auto val="1"/>
        <c:lblAlgn val="ctr"/>
        <c:lblOffset val="100"/>
        <c:noMultiLvlLbl val="0"/>
      </c:catAx>
      <c:valAx>
        <c:axId val="63647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48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124.49447000000001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695992"/>
        <c:axId val="636701480"/>
      </c:barChart>
      <c:catAx>
        <c:axId val="63669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01480"/>
        <c:crosses val="autoZero"/>
        <c:auto val="1"/>
        <c:lblAlgn val="ctr"/>
        <c:lblOffset val="100"/>
        <c:noMultiLvlLbl val="0"/>
      </c:catAx>
      <c:valAx>
        <c:axId val="63670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69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0.87952054000000002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695600"/>
        <c:axId val="636696384"/>
      </c:barChart>
      <c:catAx>
        <c:axId val="63669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696384"/>
        <c:crosses val="autoZero"/>
        <c:auto val="1"/>
        <c:lblAlgn val="ctr"/>
        <c:lblOffset val="100"/>
        <c:noMultiLvlLbl val="0"/>
      </c:catAx>
      <c:valAx>
        <c:axId val="63669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69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17.300684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702264"/>
        <c:axId val="636700696"/>
      </c:barChart>
      <c:catAx>
        <c:axId val="636702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700696"/>
        <c:crosses val="autoZero"/>
        <c:auto val="1"/>
        <c:lblAlgn val="ctr"/>
        <c:lblOffset val="100"/>
        <c:noMultiLvlLbl val="0"/>
      </c:catAx>
      <c:valAx>
        <c:axId val="63670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702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1.3468211999999999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699128"/>
        <c:axId val="636697168"/>
      </c:barChart>
      <c:catAx>
        <c:axId val="63669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697168"/>
        <c:crosses val="autoZero"/>
        <c:auto val="1"/>
        <c:lblAlgn val="ctr"/>
        <c:lblOffset val="100"/>
        <c:noMultiLvlLbl val="0"/>
      </c:catAx>
      <c:valAx>
        <c:axId val="636697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69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364.82632000000001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697952"/>
        <c:axId val="636698344"/>
      </c:barChart>
      <c:catAx>
        <c:axId val="63669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698344"/>
        <c:crosses val="autoZero"/>
        <c:auto val="1"/>
        <c:lblAlgn val="ctr"/>
        <c:lblOffset val="100"/>
        <c:noMultiLvlLbl val="0"/>
      </c:catAx>
      <c:valAx>
        <c:axId val="63669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69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6.4517803000000002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695208"/>
        <c:axId val="636699912"/>
      </c:barChart>
      <c:catAx>
        <c:axId val="63669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699912"/>
        <c:crosses val="autoZero"/>
        <c:auto val="1"/>
        <c:lblAlgn val="ctr"/>
        <c:lblOffset val="100"/>
        <c:noMultiLvlLbl val="0"/>
      </c:catAx>
      <c:valAx>
        <c:axId val="63669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69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이종석, ID : H1310189)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03월 08일 16:54:38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3189.88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67.149474999999995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17.845469000000001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83.828000000000003</v>
      </c>
      <c r="G8" s="59">
        <f>'DRIs DATA 입력'!G8</f>
        <v>4.7270000000000003</v>
      </c>
      <c r="H8" s="59">
        <f>'DRIs DATA 입력'!H8</f>
        <v>11.445</v>
      </c>
      <c r="I8" s="46"/>
      <c r="J8" s="59" t="s">
        <v>216</v>
      </c>
      <c r="K8" s="59">
        <f>'DRIs DATA 입력'!K8</f>
        <v>2.786</v>
      </c>
      <c r="L8" s="59">
        <f>'DRIs DATA 입력'!L8</f>
        <v>7.585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259.05619999999999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12.352124999999999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1.617858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124.49447000000001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32.803620000000002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1.3143743999999999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0.87952054000000002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17.300684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1.3468211999999999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364.82632000000001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6.4517803000000002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1.0023439000000001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0.17224175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335.53250000000003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1332.7982999999999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3402.5050999999999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2806.8991999999998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40.021262999999998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92.912329999999997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10.554072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12.224861000000001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498.81027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2.4797006E-2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4.6281020000000002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96.635570000000001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104.53274999999999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9" sqref="L59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279</v>
      </c>
      <c r="B1" s="61" t="s">
        <v>280</v>
      </c>
      <c r="G1" s="62" t="s">
        <v>281</v>
      </c>
      <c r="H1" s="61" t="s">
        <v>282</v>
      </c>
    </row>
    <row r="3" spans="1:27" x14ac:dyDescent="0.3">
      <c r="A3" s="71" t="s">
        <v>283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284</v>
      </c>
      <c r="B4" s="69"/>
      <c r="C4" s="69"/>
      <c r="E4" s="66" t="s">
        <v>285</v>
      </c>
      <c r="F4" s="67"/>
      <c r="G4" s="67"/>
      <c r="H4" s="68"/>
      <c r="J4" s="66" t="s">
        <v>286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287</v>
      </c>
      <c r="V4" s="69"/>
      <c r="W4" s="69"/>
      <c r="X4" s="69"/>
      <c r="Y4" s="69"/>
      <c r="Z4" s="69"/>
    </row>
    <row r="5" spans="1:27" x14ac:dyDescent="0.3">
      <c r="A5" s="63"/>
      <c r="B5" s="63" t="s">
        <v>288</v>
      </c>
      <c r="C5" s="63" t="s">
        <v>289</v>
      </c>
      <c r="E5" s="63"/>
      <c r="F5" s="63" t="s">
        <v>50</v>
      </c>
      <c r="G5" s="63" t="s">
        <v>290</v>
      </c>
      <c r="H5" s="63" t="s">
        <v>46</v>
      </c>
      <c r="J5" s="63"/>
      <c r="K5" s="63" t="s">
        <v>291</v>
      </c>
      <c r="L5" s="63" t="s">
        <v>292</v>
      </c>
      <c r="N5" s="63"/>
      <c r="O5" s="63" t="s">
        <v>293</v>
      </c>
      <c r="P5" s="63" t="s">
        <v>294</v>
      </c>
      <c r="Q5" s="63" t="s">
        <v>295</v>
      </c>
      <c r="R5" s="63" t="s">
        <v>297</v>
      </c>
      <c r="S5" s="63" t="s">
        <v>298</v>
      </c>
      <c r="U5" s="63"/>
      <c r="V5" s="63" t="s">
        <v>293</v>
      </c>
      <c r="W5" s="63" t="s">
        <v>299</v>
      </c>
      <c r="X5" s="63" t="s">
        <v>300</v>
      </c>
      <c r="Y5" s="63" t="s">
        <v>296</v>
      </c>
      <c r="Z5" s="63" t="s">
        <v>298</v>
      </c>
    </row>
    <row r="6" spans="1:27" x14ac:dyDescent="0.3">
      <c r="A6" s="63" t="s">
        <v>301</v>
      </c>
      <c r="B6" s="63">
        <v>2200</v>
      </c>
      <c r="C6" s="63">
        <v>3189.88</v>
      </c>
      <c r="E6" s="63" t="s">
        <v>302</v>
      </c>
      <c r="F6" s="63">
        <v>55</v>
      </c>
      <c r="G6" s="63">
        <v>15</v>
      </c>
      <c r="H6" s="63">
        <v>7</v>
      </c>
      <c r="J6" s="63" t="s">
        <v>303</v>
      </c>
      <c r="K6" s="63">
        <v>0.1</v>
      </c>
      <c r="L6" s="63">
        <v>4</v>
      </c>
      <c r="N6" s="63" t="s">
        <v>304</v>
      </c>
      <c r="O6" s="63">
        <v>50</v>
      </c>
      <c r="P6" s="63">
        <v>60</v>
      </c>
      <c r="Q6" s="63">
        <v>0</v>
      </c>
      <c r="R6" s="63">
        <v>0</v>
      </c>
      <c r="S6" s="63">
        <v>67.149474999999995</v>
      </c>
      <c r="U6" s="63" t="s">
        <v>305</v>
      </c>
      <c r="V6" s="63">
        <v>0</v>
      </c>
      <c r="W6" s="63">
        <v>0</v>
      </c>
      <c r="X6" s="63">
        <v>25</v>
      </c>
      <c r="Y6" s="63">
        <v>0</v>
      </c>
      <c r="Z6" s="63">
        <v>17.845469000000001</v>
      </c>
    </row>
    <row r="7" spans="1:27" x14ac:dyDescent="0.3">
      <c r="E7" s="63" t="s">
        <v>306</v>
      </c>
      <c r="F7" s="63">
        <v>65</v>
      </c>
      <c r="G7" s="63">
        <v>30</v>
      </c>
      <c r="H7" s="63">
        <v>20</v>
      </c>
      <c r="J7" s="63" t="s">
        <v>307</v>
      </c>
      <c r="K7" s="63">
        <v>1</v>
      </c>
      <c r="L7" s="63">
        <v>10</v>
      </c>
    </row>
    <row r="8" spans="1:27" x14ac:dyDescent="0.3">
      <c r="E8" s="63" t="s">
        <v>308</v>
      </c>
      <c r="F8" s="63">
        <v>83.828000000000003</v>
      </c>
      <c r="G8" s="63">
        <v>4.7270000000000003</v>
      </c>
      <c r="H8" s="63">
        <v>11.445</v>
      </c>
      <c r="J8" s="63" t="s">
        <v>309</v>
      </c>
      <c r="K8" s="63">
        <v>2.786</v>
      </c>
      <c r="L8" s="63">
        <v>7.585</v>
      </c>
    </row>
    <row r="13" spans="1:27" x14ac:dyDescent="0.3">
      <c r="A13" s="70" t="s">
        <v>310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311</v>
      </c>
      <c r="B14" s="69"/>
      <c r="C14" s="69"/>
      <c r="D14" s="69"/>
      <c r="E14" s="69"/>
      <c r="F14" s="69"/>
      <c r="H14" s="69" t="s">
        <v>312</v>
      </c>
      <c r="I14" s="69"/>
      <c r="J14" s="69"/>
      <c r="K14" s="69"/>
      <c r="L14" s="69"/>
      <c r="M14" s="69"/>
      <c r="O14" s="69" t="s">
        <v>313</v>
      </c>
      <c r="P14" s="69"/>
      <c r="Q14" s="69"/>
      <c r="R14" s="69"/>
      <c r="S14" s="69"/>
      <c r="T14" s="69"/>
      <c r="V14" s="69" t="s">
        <v>314</v>
      </c>
      <c r="W14" s="69"/>
      <c r="X14" s="69"/>
      <c r="Y14" s="69"/>
      <c r="Z14" s="69"/>
      <c r="AA14" s="69"/>
    </row>
    <row r="15" spans="1:27" x14ac:dyDescent="0.3">
      <c r="A15" s="63"/>
      <c r="B15" s="63" t="s">
        <v>315</v>
      </c>
      <c r="C15" s="63" t="s">
        <v>294</v>
      </c>
      <c r="D15" s="63" t="s">
        <v>300</v>
      </c>
      <c r="E15" s="63" t="s">
        <v>296</v>
      </c>
      <c r="F15" s="63" t="s">
        <v>298</v>
      </c>
      <c r="H15" s="63"/>
      <c r="I15" s="63" t="s">
        <v>315</v>
      </c>
      <c r="J15" s="63" t="s">
        <v>316</v>
      </c>
      <c r="K15" s="63" t="s">
        <v>300</v>
      </c>
      <c r="L15" s="63" t="s">
        <v>296</v>
      </c>
      <c r="M15" s="63" t="s">
        <v>289</v>
      </c>
      <c r="O15" s="63"/>
      <c r="P15" s="63" t="s">
        <v>315</v>
      </c>
      <c r="Q15" s="63" t="s">
        <v>299</v>
      </c>
      <c r="R15" s="63" t="s">
        <v>295</v>
      </c>
      <c r="S15" s="63" t="s">
        <v>297</v>
      </c>
      <c r="T15" s="63" t="s">
        <v>298</v>
      </c>
      <c r="V15" s="63"/>
      <c r="W15" s="63" t="s">
        <v>315</v>
      </c>
      <c r="X15" s="63" t="s">
        <v>299</v>
      </c>
      <c r="Y15" s="63" t="s">
        <v>295</v>
      </c>
      <c r="Z15" s="63" t="s">
        <v>296</v>
      </c>
      <c r="AA15" s="63" t="s">
        <v>298</v>
      </c>
    </row>
    <row r="16" spans="1:27" x14ac:dyDescent="0.3">
      <c r="A16" s="63" t="s">
        <v>317</v>
      </c>
      <c r="B16" s="63">
        <v>530</v>
      </c>
      <c r="C16" s="63">
        <v>750</v>
      </c>
      <c r="D16" s="63">
        <v>0</v>
      </c>
      <c r="E16" s="63">
        <v>3000</v>
      </c>
      <c r="F16" s="63">
        <v>259.05619999999999</v>
      </c>
      <c r="H16" s="63" t="s">
        <v>3</v>
      </c>
      <c r="I16" s="63">
        <v>0</v>
      </c>
      <c r="J16" s="63">
        <v>0</v>
      </c>
      <c r="K16" s="63">
        <v>12</v>
      </c>
      <c r="L16" s="63">
        <v>540</v>
      </c>
      <c r="M16" s="63">
        <v>12.352124999999999</v>
      </c>
      <c r="O16" s="63" t="s">
        <v>4</v>
      </c>
      <c r="P16" s="63">
        <v>0</v>
      </c>
      <c r="Q16" s="63">
        <v>0</v>
      </c>
      <c r="R16" s="63">
        <v>10</v>
      </c>
      <c r="S16" s="63">
        <v>100</v>
      </c>
      <c r="T16" s="63">
        <v>1.617858</v>
      </c>
      <c r="V16" s="63" t="s">
        <v>5</v>
      </c>
      <c r="W16" s="63">
        <v>0</v>
      </c>
      <c r="X16" s="63">
        <v>0</v>
      </c>
      <c r="Y16" s="63">
        <v>75</v>
      </c>
      <c r="Z16" s="63">
        <v>0</v>
      </c>
      <c r="AA16" s="63">
        <v>124.49447000000001</v>
      </c>
    </row>
    <row r="23" spans="1:62" x14ac:dyDescent="0.3">
      <c r="A23" s="70" t="s">
        <v>318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319</v>
      </c>
      <c r="B24" s="69"/>
      <c r="C24" s="69"/>
      <c r="D24" s="69"/>
      <c r="E24" s="69"/>
      <c r="F24" s="69"/>
      <c r="H24" s="69" t="s">
        <v>320</v>
      </c>
      <c r="I24" s="69"/>
      <c r="J24" s="69"/>
      <c r="K24" s="69"/>
      <c r="L24" s="69"/>
      <c r="M24" s="69"/>
      <c r="O24" s="69" t="s">
        <v>321</v>
      </c>
      <c r="P24" s="69"/>
      <c r="Q24" s="69"/>
      <c r="R24" s="69"/>
      <c r="S24" s="69"/>
      <c r="T24" s="69"/>
      <c r="V24" s="69" t="s">
        <v>322</v>
      </c>
      <c r="W24" s="69"/>
      <c r="X24" s="69"/>
      <c r="Y24" s="69"/>
      <c r="Z24" s="69"/>
      <c r="AA24" s="69"/>
      <c r="AC24" s="69" t="s">
        <v>323</v>
      </c>
      <c r="AD24" s="69"/>
      <c r="AE24" s="69"/>
      <c r="AF24" s="69"/>
      <c r="AG24" s="69"/>
      <c r="AH24" s="69"/>
      <c r="AJ24" s="69" t="s">
        <v>324</v>
      </c>
      <c r="AK24" s="69"/>
      <c r="AL24" s="69"/>
      <c r="AM24" s="69"/>
      <c r="AN24" s="69"/>
      <c r="AO24" s="69"/>
      <c r="AQ24" s="69" t="s">
        <v>325</v>
      </c>
      <c r="AR24" s="69"/>
      <c r="AS24" s="69"/>
      <c r="AT24" s="69"/>
      <c r="AU24" s="69"/>
      <c r="AV24" s="69"/>
      <c r="AX24" s="69" t="s">
        <v>326</v>
      </c>
      <c r="AY24" s="69"/>
      <c r="AZ24" s="69"/>
      <c r="BA24" s="69"/>
      <c r="BB24" s="69"/>
      <c r="BC24" s="69"/>
      <c r="BE24" s="69" t="s">
        <v>327</v>
      </c>
      <c r="BF24" s="69"/>
      <c r="BG24" s="69"/>
      <c r="BH24" s="69"/>
      <c r="BI24" s="69"/>
      <c r="BJ24" s="69"/>
    </row>
    <row r="25" spans="1:62" x14ac:dyDescent="0.3">
      <c r="A25" s="63"/>
      <c r="B25" s="63" t="s">
        <v>315</v>
      </c>
      <c r="C25" s="63" t="s">
        <v>294</v>
      </c>
      <c r="D25" s="63" t="s">
        <v>300</v>
      </c>
      <c r="E25" s="63" t="s">
        <v>297</v>
      </c>
      <c r="F25" s="63" t="s">
        <v>298</v>
      </c>
      <c r="H25" s="63"/>
      <c r="I25" s="63" t="s">
        <v>315</v>
      </c>
      <c r="J25" s="63" t="s">
        <v>294</v>
      </c>
      <c r="K25" s="63" t="s">
        <v>300</v>
      </c>
      <c r="L25" s="63" t="s">
        <v>297</v>
      </c>
      <c r="M25" s="63" t="s">
        <v>298</v>
      </c>
      <c r="O25" s="63"/>
      <c r="P25" s="63" t="s">
        <v>328</v>
      </c>
      <c r="Q25" s="63" t="s">
        <v>294</v>
      </c>
      <c r="R25" s="63" t="s">
        <v>295</v>
      </c>
      <c r="S25" s="63" t="s">
        <v>296</v>
      </c>
      <c r="T25" s="63" t="s">
        <v>289</v>
      </c>
      <c r="V25" s="63"/>
      <c r="W25" s="63" t="s">
        <v>315</v>
      </c>
      <c r="X25" s="63" t="s">
        <v>294</v>
      </c>
      <c r="Y25" s="63" t="s">
        <v>300</v>
      </c>
      <c r="Z25" s="63" t="s">
        <v>296</v>
      </c>
      <c r="AA25" s="63" t="s">
        <v>298</v>
      </c>
      <c r="AC25" s="63"/>
      <c r="AD25" s="63" t="s">
        <v>315</v>
      </c>
      <c r="AE25" s="63" t="s">
        <v>294</v>
      </c>
      <c r="AF25" s="63" t="s">
        <v>300</v>
      </c>
      <c r="AG25" s="63" t="s">
        <v>297</v>
      </c>
      <c r="AH25" s="63" t="s">
        <v>298</v>
      </c>
      <c r="AJ25" s="63"/>
      <c r="AK25" s="63" t="s">
        <v>315</v>
      </c>
      <c r="AL25" s="63" t="s">
        <v>299</v>
      </c>
      <c r="AM25" s="63" t="s">
        <v>329</v>
      </c>
      <c r="AN25" s="63" t="s">
        <v>296</v>
      </c>
      <c r="AO25" s="63" t="s">
        <v>298</v>
      </c>
      <c r="AQ25" s="63"/>
      <c r="AR25" s="63" t="s">
        <v>328</v>
      </c>
      <c r="AS25" s="63" t="s">
        <v>294</v>
      </c>
      <c r="AT25" s="63" t="s">
        <v>300</v>
      </c>
      <c r="AU25" s="63" t="s">
        <v>296</v>
      </c>
      <c r="AV25" s="63" t="s">
        <v>298</v>
      </c>
      <c r="AX25" s="63"/>
      <c r="AY25" s="63" t="s">
        <v>293</v>
      </c>
      <c r="AZ25" s="63" t="s">
        <v>294</v>
      </c>
      <c r="BA25" s="63" t="s">
        <v>300</v>
      </c>
      <c r="BB25" s="63" t="s">
        <v>296</v>
      </c>
      <c r="BC25" s="63" t="s">
        <v>289</v>
      </c>
      <c r="BE25" s="63"/>
      <c r="BF25" s="63" t="s">
        <v>315</v>
      </c>
      <c r="BG25" s="63" t="s">
        <v>294</v>
      </c>
      <c r="BH25" s="63" t="s">
        <v>295</v>
      </c>
      <c r="BI25" s="63" t="s">
        <v>297</v>
      </c>
      <c r="BJ25" s="63" t="s">
        <v>298</v>
      </c>
    </row>
    <row r="26" spans="1:62" x14ac:dyDescent="0.3">
      <c r="A26" s="63" t="s">
        <v>8</v>
      </c>
      <c r="B26" s="63">
        <v>75</v>
      </c>
      <c r="C26" s="63">
        <v>100</v>
      </c>
      <c r="D26" s="63">
        <v>0</v>
      </c>
      <c r="E26" s="63">
        <v>2000</v>
      </c>
      <c r="F26" s="63">
        <v>32.803620000000002</v>
      </c>
      <c r="H26" s="63" t="s">
        <v>9</v>
      </c>
      <c r="I26" s="63">
        <v>1</v>
      </c>
      <c r="J26" s="63">
        <v>1.2</v>
      </c>
      <c r="K26" s="63">
        <v>0</v>
      </c>
      <c r="L26" s="63">
        <v>0</v>
      </c>
      <c r="M26" s="63">
        <v>1.3143743999999999</v>
      </c>
      <c r="O26" s="63" t="s">
        <v>10</v>
      </c>
      <c r="P26" s="63">
        <v>1.3</v>
      </c>
      <c r="Q26" s="63">
        <v>1.5</v>
      </c>
      <c r="R26" s="63">
        <v>0</v>
      </c>
      <c r="S26" s="63">
        <v>0</v>
      </c>
      <c r="T26" s="63">
        <v>0.87952054000000002</v>
      </c>
      <c r="V26" s="63" t="s">
        <v>11</v>
      </c>
      <c r="W26" s="63">
        <v>12</v>
      </c>
      <c r="X26" s="63">
        <v>16</v>
      </c>
      <c r="Y26" s="63">
        <v>0</v>
      </c>
      <c r="Z26" s="63">
        <v>35</v>
      </c>
      <c r="AA26" s="63">
        <v>17.300684</v>
      </c>
      <c r="AC26" s="63" t="s">
        <v>12</v>
      </c>
      <c r="AD26" s="63">
        <v>1.3</v>
      </c>
      <c r="AE26" s="63">
        <v>1.5</v>
      </c>
      <c r="AF26" s="63">
        <v>0</v>
      </c>
      <c r="AG26" s="63">
        <v>100</v>
      </c>
      <c r="AH26" s="63">
        <v>1.3468211999999999</v>
      </c>
      <c r="AJ26" s="63" t="s">
        <v>330</v>
      </c>
      <c r="AK26" s="63">
        <v>320</v>
      </c>
      <c r="AL26" s="63">
        <v>400</v>
      </c>
      <c r="AM26" s="63">
        <v>0</v>
      </c>
      <c r="AN26" s="63">
        <v>1000</v>
      </c>
      <c r="AO26" s="63">
        <v>364.82632000000001</v>
      </c>
      <c r="AQ26" s="63" t="s">
        <v>13</v>
      </c>
      <c r="AR26" s="63">
        <v>2</v>
      </c>
      <c r="AS26" s="63">
        <v>2.4</v>
      </c>
      <c r="AT26" s="63">
        <v>0</v>
      </c>
      <c r="AU26" s="63">
        <v>0</v>
      </c>
      <c r="AV26" s="63">
        <v>6.4517803000000002</v>
      </c>
      <c r="AX26" s="63" t="s">
        <v>14</v>
      </c>
      <c r="AY26" s="63">
        <v>0</v>
      </c>
      <c r="AZ26" s="63">
        <v>0</v>
      </c>
      <c r="BA26" s="63">
        <v>5</v>
      </c>
      <c r="BB26" s="63">
        <v>0</v>
      </c>
      <c r="BC26" s="63">
        <v>1.0023439000000001</v>
      </c>
      <c r="BE26" s="63" t="s">
        <v>15</v>
      </c>
      <c r="BF26" s="63">
        <v>0</v>
      </c>
      <c r="BG26" s="63">
        <v>0</v>
      </c>
      <c r="BH26" s="63">
        <v>30</v>
      </c>
      <c r="BI26" s="63">
        <v>0</v>
      </c>
      <c r="BJ26" s="63">
        <v>0.17224175</v>
      </c>
    </row>
    <row r="33" spans="1:68" x14ac:dyDescent="0.3">
      <c r="A33" s="70" t="s">
        <v>331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9" t="s">
        <v>332</v>
      </c>
      <c r="B34" s="69"/>
      <c r="C34" s="69"/>
      <c r="D34" s="69"/>
      <c r="E34" s="69"/>
      <c r="F34" s="69"/>
      <c r="H34" s="69" t="s">
        <v>333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334</v>
      </c>
      <c r="W34" s="69"/>
      <c r="X34" s="69"/>
      <c r="Y34" s="69"/>
      <c r="Z34" s="69"/>
      <c r="AA34" s="69"/>
      <c r="AC34" s="69" t="s">
        <v>335</v>
      </c>
      <c r="AD34" s="69"/>
      <c r="AE34" s="69"/>
      <c r="AF34" s="69"/>
      <c r="AG34" s="69"/>
      <c r="AH34" s="69"/>
      <c r="AJ34" s="69" t="s">
        <v>336</v>
      </c>
      <c r="AK34" s="69"/>
      <c r="AL34" s="69"/>
      <c r="AM34" s="69"/>
      <c r="AN34" s="69"/>
      <c r="AO34" s="69"/>
    </row>
    <row r="35" spans="1:68" x14ac:dyDescent="0.3">
      <c r="A35" s="63"/>
      <c r="B35" s="63" t="s">
        <v>315</v>
      </c>
      <c r="C35" s="63" t="s">
        <v>316</v>
      </c>
      <c r="D35" s="63" t="s">
        <v>300</v>
      </c>
      <c r="E35" s="63" t="s">
        <v>297</v>
      </c>
      <c r="F35" s="63" t="s">
        <v>298</v>
      </c>
      <c r="H35" s="63"/>
      <c r="I35" s="63" t="s">
        <v>293</v>
      </c>
      <c r="J35" s="63" t="s">
        <v>294</v>
      </c>
      <c r="K35" s="63" t="s">
        <v>300</v>
      </c>
      <c r="L35" s="63" t="s">
        <v>296</v>
      </c>
      <c r="M35" s="63" t="s">
        <v>298</v>
      </c>
      <c r="O35" s="63"/>
      <c r="P35" s="63" t="s">
        <v>315</v>
      </c>
      <c r="Q35" s="63" t="s">
        <v>294</v>
      </c>
      <c r="R35" s="63" t="s">
        <v>300</v>
      </c>
      <c r="S35" s="63" t="s">
        <v>296</v>
      </c>
      <c r="T35" s="63" t="s">
        <v>289</v>
      </c>
      <c r="V35" s="63"/>
      <c r="W35" s="63" t="s">
        <v>315</v>
      </c>
      <c r="X35" s="63" t="s">
        <v>294</v>
      </c>
      <c r="Y35" s="63" t="s">
        <v>295</v>
      </c>
      <c r="Z35" s="63" t="s">
        <v>337</v>
      </c>
      <c r="AA35" s="63" t="s">
        <v>298</v>
      </c>
      <c r="AC35" s="63"/>
      <c r="AD35" s="63" t="s">
        <v>315</v>
      </c>
      <c r="AE35" s="63" t="s">
        <v>316</v>
      </c>
      <c r="AF35" s="63" t="s">
        <v>300</v>
      </c>
      <c r="AG35" s="63" t="s">
        <v>296</v>
      </c>
      <c r="AH35" s="63" t="s">
        <v>298</v>
      </c>
      <c r="AJ35" s="63"/>
      <c r="AK35" s="63" t="s">
        <v>315</v>
      </c>
      <c r="AL35" s="63" t="s">
        <v>299</v>
      </c>
      <c r="AM35" s="63" t="s">
        <v>300</v>
      </c>
      <c r="AN35" s="63" t="s">
        <v>296</v>
      </c>
      <c r="AO35" s="63" t="s">
        <v>298</v>
      </c>
    </row>
    <row r="36" spans="1:68" x14ac:dyDescent="0.3">
      <c r="A36" s="63" t="s">
        <v>17</v>
      </c>
      <c r="B36" s="63">
        <v>600</v>
      </c>
      <c r="C36" s="63">
        <v>750</v>
      </c>
      <c r="D36" s="63">
        <v>0</v>
      </c>
      <c r="E36" s="63">
        <v>2000</v>
      </c>
      <c r="F36" s="63">
        <v>335.53250000000003</v>
      </c>
      <c r="H36" s="63" t="s">
        <v>18</v>
      </c>
      <c r="I36" s="63">
        <v>580</v>
      </c>
      <c r="J36" s="63">
        <v>700</v>
      </c>
      <c r="K36" s="63">
        <v>0</v>
      </c>
      <c r="L36" s="63">
        <v>3500</v>
      </c>
      <c r="M36" s="63">
        <v>1332.7982999999999</v>
      </c>
      <c r="O36" s="63" t="s">
        <v>19</v>
      </c>
      <c r="P36" s="63">
        <v>0</v>
      </c>
      <c r="Q36" s="63">
        <v>0</v>
      </c>
      <c r="R36" s="63">
        <v>1500</v>
      </c>
      <c r="S36" s="63">
        <v>2000</v>
      </c>
      <c r="T36" s="63">
        <v>3402.5050999999999</v>
      </c>
      <c r="V36" s="63" t="s">
        <v>20</v>
      </c>
      <c r="W36" s="63">
        <v>0</v>
      </c>
      <c r="X36" s="63">
        <v>0</v>
      </c>
      <c r="Y36" s="63">
        <v>3500</v>
      </c>
      <c r="Z36" s="63">
        <v>0</v>
      </c>
      <c r="AA36" s="63">
        <v>2806.8991999999998</v>
      </c>
      <c r="AC36" s="63" t="s">
        <v>21</v>
      </c>
      <c r="AD36" s="63">
        <v>0</v>
      </c>
      <c r="AE36" s="63">
        <v>0</v>
      </c>
      <c r="AF36" s="63">
        <v>2300</v>
      </c>
      <c r="AG36" s="63">
        <v>0</v>
      </c>
      <c r="AH36" s="63">
        <v>40.021262999999998</v>
      </c>
      <c r="AJ36" s="63" t="s">
        <v>22</v>
      </c>
      <c r="AK36" s="63">
        <v>305</v>
      </c>
      <c r="AL36" s="63">
        <v>370</v>
      </c>
      <c r="AM36" s="63">
        <v>0</v>
      </c>
      <c r="AN36" s="63">
        <v>350</v>
      </c>
      <c r="AO36" s="63">
        <v>92.912329999999997</v>
      </c>
    </row>
    <row r="43" spans="1:68" x14ac:dyDescent="0.3">
      <c r="A43" s="70" t="s">
        <v>338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339</v>
      </c>
      <c r="B44" s="69"/>
      <c r="C44" s="69"/>
      <c r="D44" s="69"/>
      <c r="E44" s="69"/>
      <c r="F44" s="69"/>
      <c r="H44" s="69" t="s">
        <v>340</v>
      </c>
      <c r="I44" s="69"/>
      <c r="J44" s="69"/>
      <c r="K44" s="69"/>
      <c r="L44" s="69"/>
      <c r="M44" s="69"/>
      <c r="O44" s="69" t="s">
        <v>341</v>
      </c>
      <c r="P44" s="69"/>
      <c r="Q44" s="69"/>
      <c r="R44" s="69"/>
      <c r="S44" s="69"/>
      <c r="T44" s="69"/>
      <c r="V44" s="69" t="s">
        <v>342</v>
      </c>
      <c r="W44" s="69"/>
      <c r="X44" s="69"/>
      <c r="Y44" s="69"/>
      <c r="Z44" s="69"/>
      <c r="AA44" s="69"/>
      <c r="AC44" s="69" t="s">
        <v>343</v>
      </c>
      <c r="AD44" s="69"/>
      <c r="AE44" s="69"/>
      <c r="AF44" s="69"/>
      <c r="AG44" s="69"/>
      <c r="AH44" s="69"/>
      <c r="AJ44" s="69" t="s">
        <v>344</v>
      </c>
      <c r="AK44" s="69"/>
      <c r="AL44" s="69"/>
      <c r="AM44" s="69"/>
      <c r="AN44" s="69"/>
      <c r="AO44" s="69"/>
      <c r="AQ44" s="69" t="s">
        <v>345</v>
      </c>
      <c r="AR44" s="69"/>
      <c r="AS44" s="69"/>
      <c r="AT44" s="69"/>
      <c r="AU44" s="69"/>
      <c r="AV44" s="69"/>
      <c r="AX44" s="69" t="s">
        <v>346</v>
      </c>
      <c r="AY44" s="69"/>
      <c r="AZ44" s="69"/>
      <c r="BA44" s="69"/>
      <c r="BB44" s="69"/>
      <c r="BC44" s="69"/>
      <c r="BE44" s="69" t="s">
        <v>347</v>
      </c>
      <c r="BF44" s="69"/>
      <c r="BG44" s="69"/>
      <c r="BH44" s="69"/>
      <c r="BI44" s="69"/>
      <c r="BJ44" s="69"/>
    </row>
    <row r="45" spans="1:68" x14ac:dyDescent="0.3">
      <c r="A45" s="63"/>
      <c r="B45" s="63" t="s">
        <v>293</v>
      </c>
      <c r="C45" s="63" t="s">
        <v>294</v>
      </c>
      <c r="D45" s="63" t="s">
        <v>295</v>
      </c>
      <c r="E45" s="63" t="s">
        <v>296</v>
      </c>
      <c r="F45" s="63" t="s">
        <v>298</v>
      </c>
      <c r="H45" s="63"/>
      <c r="I45" s="63" t="s">
        <v>315</v>
      </c>
      <c r="J45" s="63" t="s">
        <v>299</v>
      </c>
      <c r="K45" s="63" t="s">
        <v>300</v>
      </c>
      <c r="L45" s="63" t="s">
        <v>296</v>
      </c>
      <c r="M45" s="63" t="s">
        <v>298</v>
      </c>
      <c r="O45" s="63"/>
      <c r="P45" s="63" t="s">
        <v>315</v>
      </c>
      <c r="Q45" s="63" t="s">
        <v>294</v>
      </c>
      <c r="R45" s="63" t="s">
        <v>300</v>
      </c>
      <c r="S45" s="63" t="s">
        <v>296</v>
      </c>
      <c r="T45" s="63" t="s">
        <v>298</v>
      </c>
      <c r="V45" s="63"/>
      <c r="W45" s="63" t="s">
        <v>315</v>
      </c>
      <c r="X45" s="63" t="s">
        <v>294</v>
      </c>
      <c r="Y45" s="63" t="s">
        <v>300</v>
      </c>
      <c r="Z45" s="63" t="s">
        <v>297</v>
      </c>
      <c r="AA45" s="63" t="s">
        <v>298</v>
      </c>
      <c r="AC45" s="63"/>
      <c r="AD45" s="63" t="s">
        <v>315</v>
      </c>
      <c r="AE45" s="63" t="s">
        <v>294</v>
      </c>
      <c r="AF45" s="63" t="s">
        <v>300</v>
      </c>
      <c r="AG45" s="63" t="s">
        <v>297</v>
      </c>
      <c r="AH45" s="63" t="s">
        <v>348</v>
      </c>
      <c r="AJ45" s="63"/>
      <c r="AK45" s="63" t="s">
        <v>315</v>
      </c>
      <c r="AL45" s="63" t="s">
        <v>294</v>
      </c>
      <c r="AM45" s="63" t="s">
        <v>300</v>
      </c>
      <c r="AN45" s="63" t="s">
        <v>297</v>
      </c>
      <c r="AO45" s="63" t="s">
        <v>298</v>
      </c>
      <c r="AQ45" s="63"/>
      <c r="AR45" s="63" t="s">
        <v>315</v>
      </c>
      <c r="AS45" s="63" t="s">
        <v>294</v>
      </c>
      <c r="AT45" s="63" t="s">
        <v>300</v>
      </c>
      <c r="AU45" s="63" t="s">
        <v>296</v>
      </c>
      <c r="AV45" s="63" t="s">
        <v>289</v>
      </c>
      <c r="AX45" s="63"/>
      <c r="AY45" s="63" t="s">
        <v>315</v>
      </c>
      <c r="AZ45" s="63" t="s">
        <v>294</v>
      </c>
      <c r="BA45" s="63" t="s">
        <v>295</v>
      </c>
      <c r="BB45" s="63" t="s">
        <v>296</v>
      </c>
      <c r="BC45" s="63" t="s">
        <v>289</v>
      </c>
      <c r="BE45" s="63"/>
      <c r="BF45" s="63" t="s">
        <v>315</v>
      </c>
      <c r="BG45" s="63" t="s">
        <v>294</v>
      </c>
      <c r="BH45" s="63" t="s">
        <v>300</v>
      </c>
      <c r="BI45" s="63" t="s">
        <v>297</v>
      </c>
      <c r="BJ45" s="63" t="s">
        <v>298</v>
      </c>
    </row>
    <row r="46" spans="1:68" x14ac:dyDescent="0.3">
      <c r="A46" s="63" t="s">
        <v>23</v>
      </c>
      <c r="B46" s="63">
        <v>7</v>
      </c>
      <c r="C46" s="63">
        <v>10</v>
      </c>
      <c r="D46" s="63">
        <v>0</v>
      </c>
      <c r="E46" s="63">
        <v>45</v>
      </c>
      <c r="F46" s="63">
        <v>10.554072</v>
      </c>
      <c r="H46" s="63" t="s">
        <v>24</v>
      </c>
      <c r="I46" s="63">
        <v>8</v>
      </c>
      <c r="J46" s="63">
        <v>9</v>
      </c>
      <c r="K46" s="63">
        <v>0</v>
      </c>
      <c r="L46" s="63">
        <v>35</v>
      </c>
      <c r="M46" s="63">
        <v>12.224861000000001</v>
      </c>
      <c r="O46" s="63" t="s">
        <v>349</v>
      </c>
      <c r="P46" s="63">
        <v>600</v>
      </c>
      <c r="Q46" s="63">
        <v>800</v>
      </c>
      <c r="R46" s="63">
        <v>0</v>
      </c>
      <c r="S46" s="63">
        <v>10000</v>
      </c>
      <c r="T46" s="63">
        <v>498.81027</v>
      </c>
      <c r="V46" s="63" t="s">
        <v>29</v>
      </c>
      <c r="W46" s="63">
        <v>0</v>
      </c>
      <c r="X46" s="63">
        <v>0</v>
      </c>
      <c r="Y46" s="63">
        <v>3</v>
      </c>
      <c r="Z46" s="63">
        <v>10</v>
      </c>
      <c r="AA46" s="63">
        <v>2.4797006E-2</v>
      </c>
      <c r="AC46" s="63" t="s">
        <v>25</v>
      </c>
      <c r="AD46" s="63">
        <v>0</v>
      </c>
      <c r="AE46" s="63">
        <v>0</v>
      </c>
      <c r="AF46" s="63">
        <v>4</v>
      </c>
      <c r="AG46" s="63">
        <v>11</v>
      </c>
      <c r="AH46" s="63">
        <v>4.6281020000000002</v>
      </c>
      <c r="AJ46" s="63" t="s">
        <v>26</v>
      </c>
      <c r="AK46" s="63">
        <v>95</v>
      </c>
      <c r="AL46" s="63">
        <v>150</v>
      </c>
      <c r="AM46" s="63">
        <v>0</v>
      </c>
      <c r="AN46" s="63">
        <v>2400</v>
      </c>
      <c r="AO46" s="63">
        <v>96.635570000000001</v>
      </c>
      <c r="AQ46" s="63" t="s">
        <v>27</v>
      </c>
      <c r="AR46" s="63">
        <v>50</v>
      </c>
      <c r="AS46" s="63">
        <v>60</v>
      </c>
      <c r="AT46" s="63">
        <v>0</v>
      </c>
      <c r="AU46" s="63">
        <v>400</v>
      </c>
      <c r="AV46" s="63">
        <v>104.53274999999999</v>
      </c>
      <c r="AX46" s="63" t="s">
        <v>350</v>
      </c>
      <c r="AY46" s="63"/>
      <c r="AZ46" s="63"/>
      <c r="BA46" s="63"/>
      <c r="BB46" s="63"/>
      <c r="BC46" s="63"/>
      <c r="BE46" s="63" t="s">
        <v>351</v>
      </c>
      <c r="BF46" s="63"/>
      <c r="BG46" s="63"/>
      <c r="BH46" s="63"/>
      <c r="BI46" s="63"/>
      <c r="BJ46" s="63"/>
    </row>
  </sheetData>
  <mergeCells count="38">
    <mergeCell ref="A3:Z3"/>
    <mergeCell ref="U4:Z4"/>
    <mergeCell ref="A4:C4"/>
    <mergeCell ref="AJ34:AO34"/>
    <mergeCell ref="A33:AO33"/>
    <mergeCell ref="A34:F34"/>
    <mergeCell ref="H34:M34"/>
    <mergeCell ref="O34:T34"/>
    <mergeCell ref="V34:AA3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7" sqref="H2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276</v>
      </c>
      <c r="B2" s="61" t="s">
        <v>277</v>
      </c>
      <c r="C2" s="61" t="s">
        <v>278</v>
      </c>
      <c r="D2" s="61">
        <v>62</v>
      </c>
      <c r="E2" s="61">
        <v>3189.88</v>
      </c>
      <c r="F2" s="61">
        <v>491.84546</v>
      </c>
      <c r="G2" s="61">
        <v>27.73621</v>
      </c>
      <c r="H2" s="61">
        <v>15.225089000000001</v>
      </c>
      <c r="I2" s="61">
        <v>12.511122</v>
      </c>
      <c r="J2" s="61">
        <v>67.149474999999995</v>
      </c>
      <c r="K2" s="61">
        <v>48.276499999999999</v>
      </c>
      <c r="L2" s="61">
        <v>18.872972000000001</v>
      </c>
      <c r="M2" s="61">
        <v>17.845469000000001</v>
      </c>
      <c r="N2" s="61">
        <v>1.3182867</v>
      </c>
      <c r="O2" s="61">
        <v>8.5207599999999992</v>
      </c>
      <c r="P2" s="61">
        <v>808.26969999999994</v>
      </c>
      <c r="Q2" s="61">
        <v>16.128086</v>
      </c>
      <c r="R2" s="61">
        <v>259.05619999999999</v>
      </c>
      <c r="S2" s="61">
        <v>37.400157999999998</v>
      </c>
      <c r="T2" s="61">
        <v>2659.8728000000001</v>
      </c>
      <c r="U2" s="61">
        <v>1.617858</v>
      </c>
      <c r="V2" s="61">
        <v>12.352124999999999</v>
      </c>
      <c r="W2" s="61">
        <v>124.49447000000001</v>
      </c>
      <c r="X2" s="61">
        <v>32.803620000000002</v>
      </c>
      <c r="Y2" s="61">
        <v>1.3143743999999999</v>
      </c>
      <c r="Z2" s="61">
        <v>0.87952054000000002</v>
      </c>
      <c r="AA2" s="61">
        <v>17.300684</v>
      </c>
      <c r="AB2" s="61">
        <v>1.3468211999999999</v>
      </c>
      <c r="AC2" s="61">
        <v>364.82632000000001</v>
      </c>
      <c r="AD2" s="61">
        <v>6.4517803000000002</v>
      </c>
      <c r="AE2" s="61">
        <v>1.0023439000000001</v>
      </c>
      <c r="AF2" s="61">
        <v>0.17224175</v>
      </c>
      <c r="AG2" s="61">
        <v>335.53250000000003</v>
      </c>
      <c r="AH2" s="61">
        <v>230.60508999999999</v>
      </c>
      <c r="AI2" s="61">
        <v>104.927414</v>
      </c>
      <c r="AJ2" s="61">
        <v>1332.7982999999999</v>
      </c>
      <c r="AK2" s="61">
        <v>3402.5050999999999</v>
      </c>
      <c r="AL2" s="61">
        <v>40.021262999999998</v>
      </c>
      <c r="AM2" s="61">
        <v>2806.8991999999998</v>
      </c>
      <c r="AN2" s="61">
        <v>92.912329999999997</v>
      </c>
      <c r="AO2" s="61">
        <v>10.554072</v>
      </c>
      <c r="AP2" s="61">
        <v>7.7807244999999998</v>
      </c>
      <c r="AQ2" s="61">
        <v>2.7733479999999999</v>
      </c>
      <c r="AR2" s="61">
        <v>12.224861000000001</v>
      </c>
      <c r="AS2" s="61">
        <v>498.81027</v>
      </c>
      <c r="AT2" s="61">
        <v>2.4797006E-2</v>
      </c>
      <c r="AU2" s="61">
        <v>4.6281020000000002</v>
      </c>
      <c r="AV2" s="61">
        <v>96.635570000000001</v>
      </c>
      <c r="AW2" s="61">
        <v>104.53274999999999</v>
      </c>
      <c r="AX2" s="61">
        <v>2.2404266999999999E-2</v>
      </c>
      <c r="AY2" s="61">
        <v>0.96517949999999997</v>
      </c>
      <c r="AZ2" s="61">
        <v>143.52189999999999</v>
      </c>
      <c r="BA2" s="61">
        <v>32.222700000000003</v>
      </c>
      <c r="BB2" s="61">
        <v>8.1944540000000003</v>
      </c>
      <c r="BC2" s="61">
        <v>9.2771509999999999</v>
      </c>
      <c r="BD2" s="61">
        <v>14.747268</v>
      </c>
      <c r="BE2" s="61">
        <v>1.4106164000000001</v>
      </c>
      <c r="BF2" s="61">
        <v>8.6477679999999992</v>
      </c>
      <c r="BG2" s="61">
        <v>1.1518281E-3</v>
      </c>
      <c r="BH2" s="61">
        <v>1.4234645999999999E-3</v>
      </c>
      <c r="BI2" s="61">
        <v>1.1010222E-3</v>
      </c>
      <c r="BJ2" s="61">
        <v>3.1430277999999999E-2</v>
      </c>
      <c r="BK2" s="61">
        <v>8.8602166000000004E-5</v>
      </c>
      <c r="BL2" s="61">
        <v>0.12532572</v>
      </c>
      <c r="BM2" s="61">
        <v>1.8770475</v>
      </c>
      <c r="BN2" s="61">
        <v>0.51166970000000001</v>
      </c>
      <c r="BO2" s="61">
        <v>33.791263999999998</v>
      </c>
      <c r="BP2" s="61">
        <v>5.7577119999999997</v>
      </c>
      <c r="BQ2" s="61">
        <v>10.336214</v>
      </c>
      <c r="BR2" s="61">
        <v>36.956642000000002</v>
      </c>
      <c r="BS2" s="61">
        <v>26.205514999999998</v>
      </c>
      <c r="BT2" s="61">
        <v>7.8270363999999999</v>
      </c>
      <c r="BU2" s="61">
        <v>1.5743205999999999E-3</v>
      </c>
      <c r="BV2" s="61">
        <v>2.7128546999999999E-2</v>
      </c>
      <c r="BW2" s="61">
        <v>0.48173853999999999</v>
      </c>
      <c r="BX2" s="61">
        <v>0.79789750000000004</v>
      </c>
      <c r="BY2" s="61">
        <v>8.5898619999999995E-2</v>
      </c>
      <c r="BZ2" s="61">
        <v>2.0391094E-4</v>
      </c>
      <c r="CA2" s="61">
        <v>0.37202533999999998</v>
      </c>
      <c r="CB2" s="61">
        <v>2.0058176E-2</v>
      </c>
      <c r="CC2" s="61">
        <v>0.21470684000000001</v>
      </c>
      <c r="CD2" s="61">
        <v>1.0656052</v>
      </c>
      <c r="CE2" s="61">
        <v>6.6664600000000004E-2</v>
      </c>
      <c r="CF2" s="61">
        <v>0.12062496</v>
      </c>
      <c r="CG2" s="61">
        <v>0</v>
      </c>
      <c r="CH2" s="61">
        <v>4.4659289999999997E-2</v>
      </c>
      <c r="CI2" s="61">
        <v>6.3708406000000002E-3</v>
      </c>
      <c r="CJ2" s="61">
        <v>1.9573035000000001</v>
      </c>
      <c r="CK2" s="61">
        <v>1.8274603E-2</v>
      </c>
      <c r="CL2" s="61">
        <v>0.18524990999999999</v>
      </c>
      <c r="CM2" s="61">
        <v>1.8577650000000001</v>
      </c>
      <c r="CN2" s="61">
        <v>3534.5603000000001</v>
      </c>
      <c r="CO2" s="61">
        <v>6047.7964000000002</v>
      </c>
      <c r="CP2" s="61">
        <v>2914.0547000000001</v>
      </c>
      <c r="CQ2" s="61">
        <v>1024.9822999999999</v>
      </c>
      <c r="CR2" s="61">
        <v>632.44830000000002</v>
      </c>
      <c r="CS2" s="61">
        <v>737.19055000000003</v>
      </c>
      <c r="CT2" s="61">
        <v>3483.8289</v>
      </c>
      <c r="CU2" s="61">
        <v>1842.1813999999999</v>
      </c>
      <c r="CV2" s="61">
        <v>2360.7727</v>
      </c>
      <c r="CW2" s="61">
        <v>2002.0187000000001</v>
      </c>
      <c r="CX2" s="61">
        <v>616.37634000000003</v>
      </c>
      <c r="CY2" s="61">
        <v>4660.9423999999999</v>
      </c>
      <c r="CZ2" s="61">
        <v>1718.1003000000001</v>
      </c>
      <c r="DA2" s="61">
        <v>5410.5663999999997</v>
      </c>
      <c r="DB2" s="61">
        <v>5280.9970000000003</v>
      </c>
      <c r="DC2" s="61">
        <v>7523.3804</v>
      </c>
      <c r="DD2" s="61">
        <v>10630.963</v>
      </c>
      <c r="DE2" s="61">
        <v>2188.0225</v>
      </c>
      <c r="DF2" s="61">
        <v>5992.1854999999996</v>
      </c>
      <c r="DG2" s="61">
        <v>2632.127</v>
      </c>
      <c r="DH2" s="61">
        <v>72.286559999999994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32.222700000000003</v>
      </c>
      <c r="B6">
        <f>BB2</f>
        <v>8.1944540000000003</v>
      </c>
      <c r="C6">
        <f>BC2</f>
        <v>9.2771509999999999</v>
      </c>
      <c r="D6">
        <f>BD2</f>
        <v>14.747268</v>
      </c>
    </row>
    <row r="7" spans="1:113" x14ac:dyDescent="0.3">
      <c r="B7">
        <f>ROUND(B6/MAX($B$6,$C$6,$D$6),1)</f>
        <v>0.6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21713</v>
      </c>
      <c r="C2" s="56">
        <f ca="1">YEAR(TODAY())-YEAR(B2)+IF(TODAY()&gt;=DATE(YEAR(TODAY()),MONTH(B2),DAY(B2)),0,-1)</f>
        <v>62</v>
      </c>
      <c r="E2" s="52">
        <v>161.19999999999999</v>
      </c>
      <c r="F2" s="53" t="s">
        <v>39</v>
      </c>
      <c r="G2" s="52">
        <v>53.7</v>
      </c>
      <c r="H2" s="51" t="s">
        <v>41</v>
      </c>
      <c r="I2" s="72">
        <f>ROUND(G3/E3^2,1)</f>
        <v>20.7</v>
      </c>
    </row>
    <row r="3" spans="1:9" x14ac:dyDescent="0.3">
      <c r="E3" s="51">
        <f>E2/100</f>
        <v>1.6119999999999999</v>
      </c>
      <c r="F3" s="51" t="s">
        <v>40</v>
      </c>
      <c r="G3" s="51">
        <f>G2</f>
        <v>53.7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44627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이종석, ID : H1310189)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03월 08일 16:54:38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1" sqref="Z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44627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62</v>
      </c>
      <c r="G12" s="137"/>
      <c r="H12" s="137"/>
      <c r="I12" s="137"/>
      <c r="K12" s="128">
        <f>'개인정보 및 신체계측 입력'!E2</f>
        <v>161.19999999999999</v>
      </c>
      <c r="L12" s="129"/>
      <c r="M12" s="122">
        <f>'개인정보 및 신체계측 입력'!G2</f>
        <v>53.7</v>
      </c>
      <c r="N12" s="123"/>
      <c r="O12" s="118" t="s">
        <v>271</v>
      </c>
      <c r="P12" s="112"/>
      <c r="Q12" s="115">
        <f>'개인정보 및 신체계측 입력'!I2</f>
        <v>20.7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이종석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83.828000000000003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4.7270000000000003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11.445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7.6</v>
      </c>
      <c r="L72" s="36" t="s">
        <v>53</v>
      </c>
      <c r="M72" s="36">
        <f>ROUND('DRIs DATA'!K8,1)</f>
        <v>2.8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34.54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102.93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32.799999999999997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89.79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41.94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226.83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105.54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2022-03-08T07:58:22Z</dcterms:modified>
</cp:coreProperties>
</file>