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<sst xmlns="http://schemas.openxmlformats.org/spreadsheetml/2006/main" count="692" uniqueCount="375">
  <si>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</si>
  <si>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</si>
  <si>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</si>
  <si>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</si>
  <si>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</si>
  <si>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</si>
  <si>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</si>
  <si>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</si>
  <si>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</si>
  <si>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</si>
  <si>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</si>
  <si>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</si>
  <si>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</si>
  <si>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</si>
  <si>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</si>
  <si>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</si>
  <si>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</si>
  <si>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</si>
  <si>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</si>
  <si>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</si>
  <si>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</si>
  <si>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</si>
  <si>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</si>
  <si>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</si>
  <si>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</si>
  <si>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</si>
  <si>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</si>
  <si>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</si>
  <si>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</si>
  <si>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</si>
  <si>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</si>
  <si>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</si>
  <si>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</si>
  <si>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</si>
  <si>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</si>
  <si>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</si>
  <si>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</si>
  <si>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</si>
  <si>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</si>
  <si>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</si>
  <si>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</si>
  <si>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</si>
  <si>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</si>
  <si>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</si>
  <si>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</si>
  <si>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</si>
  <si>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</si>
  <si>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</si>
  <si>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</si>
  <si>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</si>
  <si>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</si>
  <si>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</si>
  <si>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</si>
  <si>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</si>
  <si>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</si>
  <si>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</si>
  <si>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</si>
  <si>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</si>
  <si>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</si>
  <si>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</si>
  <si>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</si>
  <si>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</si>
  <si>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</si>
  <si>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</si>
  <si>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</si>
  <si>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</si>
  <si>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</si>
  <si>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</si>
  <si>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</si>
  <si>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</si>
  <si>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</si>
  <si>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</si>
  <si>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</si>
  <si>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</si>
  <si>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</si>
  <si>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</si>
  <si>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</si>
  <si>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</si>
  <si>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</si>
  <si>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</si>
  <si>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</si>
  <si>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</si>
  <si>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</si>
  <si>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</si>
  <si>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</si>
  <si>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</si>
  <si>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</si>
  <si>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</si>
  <si>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</si>
  <si>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</si>
  <si>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</si>
  <si>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</si>
  <si>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</si>
  <si>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</si>
  <si>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</si>
  <si>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</si>
  <si>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</si>
  <si>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</si>
  <si>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</si>
  <si>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</si>
  <si>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</si>
  <si>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</si>
  <si>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</si>
  <si>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</si>
  <si>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</si>
  <si>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</si>
  <si>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</si>
  <si>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</si>
  <si>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</si>
  <si>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</si>
  <si>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</si>
  <si>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</si>
  <si>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</si>
  <si>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</si>
  <si>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</si>
  <si>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</si>
  <si>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</si>
  <si>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</si>
  <si>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</si>
  <si>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</si>
  <si>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</si>
  <si>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</si>
  <si>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</si>
  <si>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</si>
  <si>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</si>
  <si>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</si>
  <si>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</si>
  <si>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</si>
  <si>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</si>
  <si>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</si>
  <si>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</si>
  <si>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</si>
  <si>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</si>
  <si>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</si>
  <si>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</si>
  <si>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</si>
  <si>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</si>
  <si>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</si>
  <si>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</si>
  <si>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</si>
  <si>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</si>
  <si>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</si>
  <si>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</si>
  <si>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</si>
  <si>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</si>
  <si>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</si>
  <si>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</si>
  <si>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</si>
  <si>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</si>
  <si>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</si>
  <si>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</si>
  <si>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</si>
  <si>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</si>
  <si>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</si>
  <si>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</si>
  <si>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</si>
  <si>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</si>
  <si>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</si>
  <si>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</si>
  <si>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</si>
  <si>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</si>
  <si>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</si>
  <si>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</si>
  <si>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</si>
  <si>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</si>
  <si>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</si>
  <si>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</si>
  <si>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</si>
  <si>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</si>
  <si>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</si>
  <si>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</si>
  <si>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</si>
  <si>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</si>
  <si>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</si>
  <si>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</si>
  <si>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</si>
  <si>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</si>
  <si>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</si>
  <si>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</si>
  <si>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</si>
  <si>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</si>
  <si>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</si>
  <si>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</si>
  <si>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</si>
  <si>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</si>
  <si>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</si>
  <si>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</si>
  <si>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</si>
  <si>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</si>
  <si>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</si>
  <si>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</si>
  <si>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</si>
  <si>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</si>
  <si>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</si>
  <si>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</si>
  <si>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</si>
  <si>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</si>
  <si>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</si>
  <si>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</si>
  <si>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</si>
  <si>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</si>
  <si>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</si>
  <si>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</si>
  <si>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</si>
  <si>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</si>
  <si>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</si>
  <si>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</si>
  <si>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</si>
  <si>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</si>
  <si>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</si>
  <si>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</si>
  <si>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</si>
  <si>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</si>
  <si>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</si>
  <si>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</si>
  <si>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</si>
  <si>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</si>
  <si>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</si>
  <si>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</si>
  <si>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</si>
  <si>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</si>
  <si>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</si>
  <si>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</si>
  <si>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</si>
  <si>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</si>
  <si>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</si>
  <si>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</si>
  <si>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</si>
  <si>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</si>
  <si>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</si>
  <si>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</si>
  <si>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</si>
  <si>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</si>
  <si>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</si>
  <si>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</si>
  <si>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</si>
  <si>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</si>
  <si>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</si>
  <si>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</si>
  <si>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</si>
  <si>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</si>
  <si>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</si>
  <si>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</si>
  <si>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</si>
  <si>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</si>
  <si>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</si>
  <si>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</si>
  <si>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</si>
  <si>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</si>
  <si>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</si>
  <si>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</si>
  <si>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</si>
  <si>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</si>
  <si>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</si>
  <si>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</si>
  <si>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</si>
  <si>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</si>
  <si>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</si>
  <si>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</si>
  <si>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</si>
  <si>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</si>
  <si>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</si>
  <si>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</si>
  <si>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</si>
  <si>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</si>
  <si>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</si>
  <si>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</si>
  <si>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</si>
  <si>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</si>
  <si>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</si>
  <si>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</si>
  <si>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</si>
  <si>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</si>
  <si>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</si>
  <si>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</si>
  <si>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</si>
  <si>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</si>
  <si>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</si>
  <si>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</si>
  <si>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</si>
  <si>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미량 무기질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</si>
  <si>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</si>
  <si>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</si>
  <si>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</si>
  <si>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</si>
  <si>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</si>
  <si>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</si>
  <si>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</si>
  <si>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</si>
  <si>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이상윤, ID : H1310191)</t>
  </si>
  <si>
    <t>출력시각</t>
    <phoneticPr fontId="1" type="noConversion"/>
  </si>
  <si>
    <t>2022년 03월 24일 09:44:40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</si>
  <si>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</si>
  <si>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</si>
  <si>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</si>
  <si>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</si>
  <si>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</si>
  <si>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</si>
  <si>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</si>
  <si>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</si>
  <si>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</si>
  <si>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</si>
  <si>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</si>
  <si>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</si>
  <si>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</si>
  <si>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</si>
  <si>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</si>
  <si>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</si>
  <si>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</si>
  <si>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</si>
  <si>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</si>
  <si>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</si>
  <si>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</si>
  <si>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</si>
  <si>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</si>
  <si>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</si>
  <si>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</si>
  <si>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</si>
  <si>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</si>
  <si>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</si>
  <si>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</si>
  <si>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</si>
  <si>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</si>
  <si>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</si>
  <si>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</si>
  <si>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</si>
  <si>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</si>
  <si>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</si>
  <si>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</si>
  <si>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</si>
  <si>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</si>
  <si>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</si>
  <si>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</si>
  <si>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</si>
  <si>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</si>
  <si>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</si>
  <si>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</si>
  <si>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</si>
  <si>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</si>
  <si>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</si>
  <si>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</si>
  <si>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</si>
  <si>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</si>
  <si>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</si>
  <si>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</si>
  <si>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</si>
  <si>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</si>
  <si>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</si>
  <si>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</si>
  <si>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</si>
  <si>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</si>
  <si>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</si>
  <si>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</si>
  <si>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</si>
  <si>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</si>
  <si>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</si>
  <si>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</si>
  <si>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</si>
  <si>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</si>
  <si>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</si>
  <si>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</si>
  <si>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</si>
  <si>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</si>
  <si>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</si>
  <si>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</si>
  <si>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충분섭취량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</si>
  <si>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</si>
  <si>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</si>
  <si>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</si>
  <si>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</si>
  <si>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</si>
  <si>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</si>
  <si>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평균필요량</t>
    <phoneticPr fontId="1" type="noConversion"/>
  </si>
  <si>
    <t>H1310191</t>
  </si>
  <si>
    <t>이상윤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</si>
</sst>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53.756500000000003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546568"/>
        <c:axId val="703086888"/>
      </c:barChart>
      <c:catAx>
        <c:axId val="77754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086888"/>
        <c:crosses val="autoZero"/>
        <c:auto val="1"/>
        <c:lblAlgn val="ctr"/>
        <c:lblOffset val="100"/>
        <c:noMultiLvlLbl val="0"/>
      </c:catAx>
      <c:valAx>
        <c:axId val="7030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54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1.4283456000000001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6656"/>
        <c:axId val="6938616"/>
      </c:barChart>
      <c:catAx>
        <c:axId val="693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8616"/>
        <c:crosses val="autoZero"/>
        <c:auto val="1"/>
        <c:lblAlgn val="ctr"/>
        <c:lblOffset val="100"/>
        <c:noMultiLvlLbl val="0"/>
      </c:catAx>
      <c:valAx>
        <c:axId val="693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0.9663254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440"/>
        <c:axId val="257441880"/>
      </c:barChart>
      <c:catAx>
        <c:axId val="693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441880"/>
        <c:crosses val="autoZero"/>
        <c:auto val="1"/>
        <c:lblAlgn val="ctr"/>
        <c:lblOffset val="100"/>
        <c:noMultiLvlLbl val="0"/>
      </c:catAx>
      <c:valAx>
        <c:axId val="25744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948.09100000000001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443056"/>
        <c:axId val="257442664"/>
      </c:barChart>
      <c:catAx>
        <c:axId val="25744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442664"/>
        <c:crosses val="autoZero"/>
        <c:auto val="1"/>
        <c:lblAlgn val="ctr"/>
        <c:lblOffset val="100"/>
        <c:noMultiLvlLbl val="0"/>
      </c:catAx>
      <c:valAx>
        <c:axId val="25744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44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1911.3824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443840"/>
        <c:axId val="257444232"/>
      </c:barChart>
      <c:catAx>
        <c:axId val="25744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444232"/>
        <c:crosses val="autoZero"/>
        <c:auto val="1"/>
        <c:lblAlgn val="ctr"/>
        <c:lblOffset val="100"/>
        <c:noMultiLvlLbl val="0"/>
      </c:catAx>
      <c:valAx>
        <c:axId val="2574442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44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72.297600000000003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441096"/>
        <c:axId val="257441488"/>
      </c:barChart>
      <c:catAx>
        <c:axId val="25744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441488"/>
        <c:crosses val="autoZero"/>
        <c:auto val="1"/>
        <c:lblAlgn val="ctr"/>
        <c:lblOffset val="100"/>
        <c:noMultiLvlLbl val="0"/>
      </c:catAx>
      <c:valAx>
        <c:axId val="25744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44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80.86618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35576"/>
        <c:axId val="781635184"/>
      </c:barChart>
      <c:catAx>
        <c:axId val="78163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35184"/>
        <c:crosses val="autoZero"/>
        <c:auto val="1"/>
        <c:lblAlgn val="ctr"/>
        <c:lblOffset val="100"/>
        <c:noMultiLvlLbl val="0"/>
      </c:catAx>
      <c:valAx>
        <c:axId val="78163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3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9.287096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36360"/>
        <c:axId val="781637536"/>
      </c:barChart>
      <c:catAx>
        <c:axId val="78163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37536"/>
        <c:crosses val="autoZero"/>
        <c:auto val="1"/>
        <c:lblAlgn val="ctr"/>
        <c:lblOffset val="100"/>
        <c:noMultiLvlLbl val="0"/>
      </c:catAx>
      <c:valAx>
        <c:axId val="781637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3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647.69415000000004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35968"/>
        <c:axId val="781636752"/>
      </c:barChart>
      <c:catAx>
        <c:axId val="7816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36752"/>
        <c:crosses val="autoZero"/>
        <c:auto val="1"/>
        <c:lblAlgn val="ctr"/>
        <c:lblOffset val="100"/>
        <c:noMultiLvlLbl val="0"/>
      </c:catAx>
      <c:valAx>
        <c:axId val="7816367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0.11436464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462128"/>
        <c:axId val="775462520"/>
      </c:barChart>
      <c:catAx>
        <c:axId val="77546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2520"/>
        <c:crosses val="autoZero"/>
        <c:auto val="1"/>
        <c:lblAlgn val="ctr"/>
        <c:lblOffset val="100"/>
        <c:noMultiLvlLbl val="0"/>
      </c:catAx>
      <c:valAx>
        <c:axId val="77546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46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2.9268481999999998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465264"/>
        <c:axId val="775464872"/>
      </c:barChart>
      <c:catAx>
        <c:axId val="77546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4872"/>
        <c:crosses val="autoZero"/>
        <c:auto val="1"/>
        <c:lblAlgn val="ctr"/>
        <c:lblOffset val="100"/>
        <c:noMultiLvlLbl val="0"/>
      </c:catAx>
      <c:valAx>
        <c:axId val="775464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46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15.111449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086104"/>
        <c:axId val="703086496"/>
      </c:barChart>
      <c:catAx>
        <c:axId val="70308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086496"/>
        <c:crosses val="autoZero"/>
        <c:auto val="1"/>
        <c:lblAlgn val="ctr"/>
        <c:lblOffset val="100"/>
        <c:noMultiLvlLbl val="0"/>
      </c:catAx>
      <c:valAx>
        <c:axId val="703086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08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128.14087000000001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461736"/>
        <c:axId val="775464088"/>
      </c:barChart>
      <c:catAx>
        <c:axId val="77546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4088"/>
        <c:crosses val="autoZero"/>
        <c:auto val="1"/>
        <c:lblAlgn val="ctr"/>
        <c:lblOffset val="100"/>
        <c:noMultiLvlLbl val="0"/>
      </c:catAx>
      <c:valAx>
        <c:axId val="77546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46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71.217420000000004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462912"/>
        <c:axId val="779998048"/>
      </c:barChart>
      <c:catAx>
        <c:axId val="77546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998048"/>
        <c:crosses val="autoZero"/>
        <c:auto val="1"/>
        <c:lblAlgn val="ctr"/>
        <c:lblOffset val="100"/>
        <c:noMultiLvlLbl val="0"/>
      </c:catAx>
      <c:valAx>
        <c:axId val="77999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4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4.335</c:v>
                </c:pt>
                <c:pt idx="1">
                  <c:v>8.7219999999999995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79998440"/>
        <c:axId val="779999224"/>
      </c:barChart>
      <c:catAx>
        <c:axId val="77999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999224"/>
        <c:crosses val="autoZero"/>
        <c:auto val="1"/>
        <c:lblAlgn val="ctr"/>
        <c:lblOffset val="100"/>
        <c:noMultiLvlLbl val="0"/>
      </c:catAx>
      <c:valAx>
        <c:axId val="779999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999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8.4863099999999996</c:v>
                </c:pt>
                <c:pt idx="1">
                  <c:v>12.290176000000001</c:v>
                </c:pt>
                <c:pt idx="2">
                  <c:v>11.394928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227.68019000000001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000400"/>
        <c:axId val="780000008"/>
      </c:barChart>
      <c:catAx>
        <c:axId val="78000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000008"/>
        <c:crosses val="autoZero"/>
        <c:auto val="1"/>
        <c:lblAlgn val="ctr"/>
        <c:lblOffset val="100"/>
        <c:noMultiLvlLbl val="0"/>
      </c:catAx>
      <c:valAx>
        <c:axId val="78000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00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11.671462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9997656"/>
        <c:axId val="797377752"/>
      </c:barChart>
      <c:catAx>
        <c:axId val="77999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377752"/>
        <c:crosses val="autoZero"/>
        <c:auto val="1"/>
        <c:lblAlgn val="ctr"/>
        <c:lblOffset val="100"/>
        <c:noMultiLvlLbl val="0"/>
      </c:catAx>
      <c:valAx>
        <c:axId val="797377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999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74.164000000000001</c:v>
                </c:pt>
                <c:pt idx="1">
                  <c:v>9.6590000000000007</c:v>
                </c:pt>
                <c:pt idx="2">
                  <c:v>16.177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97378144"/>
        <c:axId val="797378536"/>
      </c:barChart>
      <c:catAx>
        <c:axId val="79737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378536"/>
        <c:crosses val="autoZero"/>
        <c:auto val="1"/>
        <c:lblAlgn val="ctr"/>
        <c:lblOffset val="100"/>
        <c:noMultiLvlLbl val="0"/>
      </c:catAx>
      <c:valAx>
        <c:axId val="79737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37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1695.4001000000001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380104"/>
        <c:axId val="797378928"/>
      </c:barChart>
      <c:catAx>
        <c:axId val="79738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378928"/>
        <c:crosses val="autoZero"/>
        <c:auto val="1"/>
        <c:lblAlgn val="ctr"/>
        <c:lblOffset val="100"/>
        <c:noMultiLvlLbl val="0"/>
      </c:catAx>
      <c:valAx>
        <c:axId val="797378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38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60.49353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379712"/>
        <c:axId val="797379320"/>
      </c:barChart>
      <c:catAx>
        <c:axId val="79737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379320"/>
        <c:crosses val="autoZero"/>
        <c:auto val="1"/>
        <c:lblAlgn val="ctr"/>
        <c:lblOffset val="100"/>
        <c:noMultiLvlLbl val="0"/>
      </c:catAx>
      <c:valAx>
        <c:axId val="797379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3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356.47034000000002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005152"/>
        <c:axId val="766008288"/>
      </c:barChart>
      <c:catAx>
        <c:axId val="76600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008288"/>
        <c:crosses val="autoZero"/>
        <c:auto val="1"/>
        <c:lblAlgn val="ctr"/>
        <c:lblOffset val="100"/>
        <c:noMultiLvlLbl val="0"/>
      </c:catAx>
      <c:valAx>
        <c:axId val="76600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0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3.246667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085712"/>
        <c:axId val="703085320"/>
      </c:barChart>
      <c:catAx>
        <c:axId val="7030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085320"/>
        <c:crosses val="autoZero"/>
        <c:auto val="1"/>
        <c:lblAlgn val="ctr"/>
        <c:lblOffset val="100"/>
        <c:noMultiLvlLbl val="0"/>
      </c:catAx>
      <c:valAx>
        <c:axId val="7030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08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2589.4259999999999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004760"/>
        <c:axId val="766007896"/>
      </c:barChart>
      <c:catAx>
        <c:axId val="76600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007896"/>
        <c:crosses val="autoZero"/>
        <c:auto val="1"/>
        <c:lblAlgn val="ctr"/>
        <c:lblOffset val="100"/>
        <c:noMultiLvlLbl val="0"/>
      </c:catAx>
      <c:valAx>
        <c:axId val="76600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00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9.2817690000000006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6005936"/>
        <c:axId val="766007112"/>
      </c:barChart>
      <c:catAx>
        <c:axId val="76600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007112"/>
        <c:crosses val="autoZero"/>
        <c:auto val="1"/>
        <c:lblAlgn val="ctr"/>
        <c:lblOffset val="100"/>
        <c:noMultiLvlLbl val="0"/>
      </c:catAx>
      <c:valAx>
        <c:axId val="76600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600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2.2594945000000002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732760"/>
        <c:axId val="258733152"/>
      </c:barChart>
      <c:catAx>
        <c:axId val="25873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733152"/>
        <c:crosses val="autoZero"/>
        <c:auto val="1"/>
        <c:lblAlgn val="ctr"/>
        <c:lblOffset val="100"/>
        <c:noMultiLvlLbl val="0"/>
      </c:catAx>
      <c:valAx>
        <c:axId val="25873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73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87.796580000000006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542240"/>
        <c:axId val="617542632"/>
      </c:barChart>
      <c:catAx>
        <c:axId val="61754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542632"/>
        <c:crosses val="autoZero"/>
        <c:auto val="1"/>
        <c:lblAlgn val="ctr"/>
        <c:lblOffset val="100"/>
        <c:noMultiLvlLbl val="0"/>
      </c:catAx>
      <c:valAx>
        <c:axId val="61754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54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0.81819874000000004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540672"/>
        <c:axId val="617540280"/>
      </c:barChart>
      <c:catAx>
        <c:axId val="61754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540280"/>
        <c:crosses val="autoZero"/>
        <c:auto val="1"/>
        <c:lblAlgn val="ctr"/>
        <c:lblOffset val="100"/>
        <c:noMultiLvlLbl val="0"/>
      </c:catAx>
      <c:valAx>
        <c:axId val="617540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5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11.749817999999999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543024"/>
        <c:axId val="617541064"/>
      </c:barChart>
      <c:catAx>
        <c:axId val="61754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541064"/>
        <c:crosses val="autoZero"/>
        <c:auto val="1"/>
        <c:lblAlgn val="ctr"/>
        <c:lblOffset val="100"/>
        <c:noMultiLvlLbl val="0"/>
      </c:catAx>
      <c:valAx>
        <c:axId val="61754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54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2.2594945000000002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541848"/>
        <c:axId val="703088064"/>
      </c:barChart>
      <c:catAx>
        <c:axId val="61754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088064"/>
        <c:crosses val="autoZero"/>
        <c:auto val="1"/>
        <c:lblAlgn val="ctr"/>
        <c:lblOffset val="100"/>
        <c:noMultiLvlLbl val="0"/>
      </c:catAx>
      <c:valAx>
        <c:axId val="70308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54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341.57080000000002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048"/>
        <c:axId val="6939008"/>
      </c:barChart>
      <c:catAx>
        <c:axId val="693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008"/>
        <c:crosses val="autoZero"/>
        <c:auto val="1"/>
        <c:lblAlgn val="ctr"/>
        <c:lblOffset val="100"/>
        <c:noMultiLvlLbl val="0"/>
      </c:catAx>
      <c:valAx>
        <c:axId val="693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6.8982409999999996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8224"/>
        <c:axId val="6939400"/>
      </c:barChart>
      <c:catAx>
        <c:axId val="693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400"/>
        <c:crosses val="autoZero"/>
        <c:auto val="1"/>
        <c:lblAlgn val="ctr"/>
        <c:lblOffset val="100"/>
        <c:noMultiLvlLbl val="0"/>
      </c:catAx>
      <c:valAx>
        <c:axId val="693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이상윤, ID : H1310191)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24일 09:44:40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1695.4001000000001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53.756500000000003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15.111449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74.164000000000001</v>
      </c>
      <c r="G8" s="59">
        <f>'DRIs DATA 입력'!G8</f>
        <v>9.6590000000000007</v>
      </c>
      <c r="H8" s="59">
        <f>'DRIs DATA 입력'!H8</f>
        <v>16.177</v>
      </c>
      <c r="I8" s="46"/>
      <c r="J8" s="59" t="s">
        <v>216</v>
      </c>
      <c r="K8" s="59">
        <f>'DRIs DATA 입력'!K8</f>
        <v>4.335</v>
      </c>
      <c r="L8" s="59">
        <f>'DRIs DATA 입력'!L8</f>
        <v>8.7219999999999995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227.68019000000001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11.671462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3.246667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87.796580000000006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60.49353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1.0619038000000001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0.81819874000000004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11.749817999999999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2.2594945000000002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341.57080000000002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6.8982409999999996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1.4283456000000001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0.9663254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356.47034000000002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948.09100000000001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2589.4259999999999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1911.3824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72.297600000000003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80.86618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9.2817690000000006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9.287096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647.69415000000004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0.11436464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2.9268481999999998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128.14087000000001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71.217420000000004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3" sqref="K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289</v>
      </c>
      <c r="G1" s="62" t="s">
        <v>290</v>
      </c>
      <c r="H1" s="61" t="s">
        <v>291</v>
      </c>
    </row>
    <row r="3" spans="1:27" x14ac:dyDescent="0.3">
      <c r="A3" s="68" t="s">
        <v>292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293</v>
      </c>
      <c r="B4" s="67"/>
      <c r="C4" s="67"/>
      <c r="E4" s="69" t="s">
        <v>294</v>
      </c>
      <c r="F4" s="70"/>
      <c r="G4" s="70"/>
      <c r="H4" s="71"/>
      <c r="J4" s="69" t="s">
        <v>295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296</v>
      </c>
      <c r="V4" s="67"/>
      <c r="W4" s="67"/>
      <c r="X4" s="67"/>
      <c r="Y4" s="67"/>
      <c r="Z4" s="67"/>
    </row>
    <row r="5" spans="1:27" x14ac:dyDescent="0.3">
      <c r="A5" s="65"/>
      <c r="B5" s="65" t="s">
        <v>297</v>
      </c>
      <c r="C5" s="65" t="s">
        <v>284</v>
      </c>
      <c r="E5" s="65"/>
      <c r="F5" s="65" t="s">
        <v>50</v>
      </c>
      <c r="G5" s="65" t="s">
        <v>298</v>
      </c>
      <c r="H5" s="65" t="s">
        <v>46</v>
      </c>
      <c r="J5" s="65"/>
      <c r="K5" s="65" t="s">
        <v>299</v>
      </c>
      <c r="L5" s="65" t="s">
        <v>300</v>
      </c>
      <c r="N5" s="65"/>
      <c r="O5" s="65" t="s">
        <v>302</v>
      </c>
      <c r="P5" s="65" t="s">
        <v>304</v>
      </c>
      <c r="Q5" s="65" t="s">
        <v>305</v>
      </c>
      <c r="R5" s="65" t="s">
        <v>279</v>
      </c>
      <c r="S5" s="65" t="s">
        <v>306</v>
      </c>
      <c r="U5" s="65"/>
      <c r="V5" s="65" t="s">
        <v>307</v>
      </c>
      <c r="W5" s="65" t="s">
        <v>303</v>
      </c>
      <c r="X5" s="65" t="s">
        <v>305</v>
      </c>
      <c r="Y5" s="65" t="s">
        <v>279</v>
      </c>
      <c r="Z5" s="65" t="s">
        <v>284</v>
      </c>
    </row>
    <row r="6" spans="1:27" x14ac:dyDescent="0.3">
      <c r="A6" s="65" t="s">
        <v>308</v>
      </c>
      <c r="B6" s="65">
        <v>2200</v>
      </c>
      <c r="C6" s="65">
        <v>1695.4001000000001</v>
      </c>
      <c r="E6" s="65" t="s">
        <v>310</v>
      </c>
      <c r="F6" s="65">
        <v>55</v>
      </c>
      <c r="G6" s="65">
        <v>15</v>
      </c>
      <c r="H6" s="65">
        <v>7</v>
      </c>
      <c r="J6" s="65" t="s">
        <v>309</v>
      </c>
      <c r="K6" s="65">
        <v>0.1</v>
      </c>
      <c r="L6" s="65">
        <v>4</v>
      </c>
      <c r="N6" s="65" t="s">
        <v>311</v>
      </c>
      <c r="O6" s="65">
        <v>50</v>
      </c>
      <c r="P6" s="65">
        <v>60</v>
      </c>
      <c r="Q6" s="65">
        <v>0</v>
      </c>
      <c r="R6" s="65">
        <v>0</v>
      </c>
      <c r="S6" s="65">
        <v>53.756500000000003</v>
      </c>
      <c r="U6" s="65" t="s">
        <v>312</v>
      </c>
      <c r="V6" s="65">
        <v>0</v>
      </c>
      <c r="W6" s="65">
        <v>0</v>
      </c>
      <c r="X6" s="65">
        <v>25</v>
      </c>
      <c r="Y6" s="65">
        <v>0</v>
      </c>
      <c r="Z6" s="65">
        <v>15.111449</v>
      </c>
    </row>
    <row r="7" spans="1:27" x14ac:dyDescent="0.3">
      <c r="E7" s="65" t="s">
        <v>313</v>
      </c>
      <c r="F7" s="65">
        <v>65</v>
      </c>
      <c r="G7" s="65">
        <v>30</v>
      </c>
      <c r="H7" s="65">
        <v>20</v>
      </c>
      <c r="J7" s="65" t="s">
        <v>314</v>
      </c>
      <c r="K7" s="65">
        <v>1</v>
      </c>
      <c r="L7" s="65">
        <v>10</v>
      </c>
    </row>
    <row r="8" spans="1:27" x14ac:dyDescent="0.3">
      <c r="E8" s="65" t="s">
        <v>315</v>
      </c>
      <c r="F8" s="65">
        <v>74.164000000000001</v>
      </c>
      <c r="G8" s="65">
        <v>9.6590000000000007</v>
      </c>
      <c r="H8" s="65">
        <v>16.177</v>
      </c>
      <c r="J8" s="65" t="s">
        <v>316</v>
      </c>
      <c r="K8" s="65">
        <v>4.335</v>
      </c>
      <c r="L8" s="65">
        <v>8.7219999999999995</v>
      </c>
    </row>
    <row r="13" spans="1:27" x14ac:dyDescent="0.3">
      <c r="A13" s="66" t="s">
        <v>317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318</v>
      </c>
      <c r="B14" s="67"/>
      <c r="C14" s="67"/>
      <c r="D14" s="67"/>
      <c r="E14" s="67"/>
      <c r="F14" s="67"/>
      <c r="H14" s="67" t="s">
        <v>319</v>
      </c>
      <c r="I14" s="67"/>
      <c r="J14" s="67"/>
      <c r="K14" s="67"/>
      <c r="L14" s="67"/>
      <c r="M14" s="67"/>
      <c r="O14" s="67" t="s">
        <v>320</v>
      </c>
      <c r="P14" s="67"/>
      <c r="Q14" s="67"/>
      <c r="R14" s="67"/>
      <c r="S14" s="67"/>
      <c r="T14" s="67"/>
      <c r="V14" s="67" t="s">
        <v>321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322</v>
      </c>
      <c r="C15" s="65" t="s">
        <v>303</v>
      </c>
      <c r="D15" s="65" t="s">
        <v>305</v>
      </c>
      <c r="E15" s="65" t="s">
        <v>323</v>
      </c>
      <c r="F15" s="65" t="s">
        <v>284</v>
      </c>
      <c r="H15" s="65"/>
      <c r="I15" s="65" t="s">
        <v>324</v>
      </c>
      <c r="J15" s="65" t="s">
        <v>325</v>
      </c>
      <c r="K15" s="65" t="s">
        <v>305</v>
      </c>
      <c r="L15" s="65" t="s">
        <v>326</v>
      </c>
      <c r="M15" s="65" t="s">
        <v>327</v>
      </c>
      <c r="O15" s="65"/>
      <c r="P15" s="65" t="s">
        <v>301</v>
      </c>
      <c r="Q15" s="65" t="s">
        <v>328</v>
      </c>
      <c r="R15" s="65" t="s">
        <v>329</v>
      </c>
      <c r="S15" s="65" t="s">
        <v>279</v>
      </c>
      <c r="T15" s="65" t="s">
        <v>327</v>
      </c>
      <c r="V15" s="65"/>
      <c r="W15" s="65" t="s">
        <v>307</v>
      </c>
      <c r="X15" s="65" t="s">
        <v>325</v>
      </c>
      <c r="Y15" s="65" t="s">
        <v>330</v>
      </c>
      <c r="Z15" s="65" t="s">
        <v>279</v>
      </c>
      <c r="AA15" s="65" t="s">
        <v>284</v>
      </c>
    </row>
    <row r="16" spans="1:27" x14ac:dyDescent="0.3">
      <c r="A16" s="65" t="s">
        <v>331</v>
      </c>
      <c r="B16" s="65">
        <v>530</v>
      </c>
      <c r="C16" s="65">
        <v>750</v>
      </c>
      <c r="D16" s="65">
        <v>0</v>
      </c>
      <c r="E16" s="65">
        <v>3000</v>
      </c>
      <c r="F16" s="65">
        <v>227.68019000000001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11.671462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3.246667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87.796580000000006</v>
      </c>
    </row>
    <row r="23" spans="1:62" x14ac:dyDescent="0.3">
      <c r="A23" s="66" t="s">
        <v>332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333</v>
      </c>
      <c r="B24" s="67"/>
      <c r="C24" s="67"/>
      <c r="D24" s="67"/>
      <c r="E24" s="67"/>
      <c r="F24" s="67"/>
      <c r="H24" s="67" t="s">
        <v>334</v>
      </c>
      <c r="I24" s="67"/>
      <c r="J24" s="67"/>
      <c r="K24" s="67"/>
      <c r="L24" s="67"/>
      <c r="M24" s="67"/>
      <c r="O24" s="67" t="s">
        <v>335</v>
      </c>
      <c r="P24" s="67"/>
      <c r="Q24" s="67"/>
      <c r="R24" s="67"/>
      <c r="S24" s="67"/>
      <c r="T24" s="67"/>
      <c r="V24" s="67" t="s">
        <v>336</v>
      </c>
      <c r="W24" s="67"/>
      <c r="X24" s="67"/>
      <c r="Y24" s="67"/>
      <c r="Z24" s="67"/>
      <c r="AA24" s="67"/>
      <c r="AC24" s="67" t="s">
        <v>337</v>
      </c>
      <c r="AD24" s="67"/>
      <c r="AE24" s="67"/>
      <c r="AF24" s="67"/>
      <c r="AG24" s="67"/>
      <c r="AH24" s="67"/>
      <c r="AJ24" s="67" t="s">
        <v>338</v>
      </c>
      <c r="AK24" s="67"/>
      <c r="AL24" s="67"/>
      <c r="AM24" s="67"/>
      <c r="AN24" s="67"/>
      <c r="AO24" s="67"/>
      <c r="AQ24" s="67" t="s">
        <v>339</v>
      </c>
      <c r="AR24" s="67"/>
      <c r="AS24" s="67"/>
      <c r="AT24" s="67"/>
      <c r="AU24" s="67"/>
      <c r="AV24" s="67"/>
      <c r="AX24" s="67" t="s">
        <v>340</v>
      </c>
      <c r="AY24" s="67"/>
      <c r="AZ24" s="67"/>
      <c r="BA24" s="67"/>
      <c r="BB24" s="67"/>
      <c r="BC24" s="67"/>
      <c r="BE24" s="67" t="s">
        <v>341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301</v>
      </c>
      <c r="C25" s="65" t="s">
        <v>303</v>
      </c>
      <c r="D25" s="65" t="s">
        <v>342</v>
      </c>
      <c r="E25" s="65" t="s">
        <v>279</v>
      </c>
      <c r="F25" s="65" t="s">
        <v>327</v>
      </c>
      <c r="H25" s="65"/>
      <c r="I25" s="65" t="s">
        <v>307</v>
      </c>
      <c r="J25" s="65" t="s">
        <v>343</v>
      </c>
      <c r="K25" s="65" t="s">
        <v>305</v>
      </c>
      <c r="L25" s="65" t="s">
        <v>323</v>
      </c>
      <c r="M25" s="65" t="s">
        <v>344</v>
      </c>
      <c r="O25" s="65"/>
      <c r="P25" s="65" t="s">
        <v>301</v>
      </c>
      <c r="Q25" s="65" t="s">
        <v>303</v>
      </c>
      <c r="R25" s="65" t="s">
        <v>329</v>
      </c>
      <c r="S25" s="65" t="s">
        <v>323</v>
      </c>
      <c r="T25" s="65" t="s">
        <v>284</v>
      </c>
      <c r="V25" s="65"/>
      <c r="W25" s="65" t="s">
        <v>345</v>
      </c>
      <c r="X25" s="65" t="s">
        <v>303</v>
      </c>
      <c r="Y25" s="65" t="s">
        <v>305</v>
      </c>
      <c r="Z25" s="65" t="s">
        <v>346</v>
      </c>
      <c r="AA25" s="65" t="s">
        <v>284</v>
      </c>
      <c r="AC25" s="65"/>
      <c r="AD25" s="65" t="s">
        <v>301</v>
      </c>
      <c r="AE25" s="65" t="s">
        <v>343</v>
      </c>
      <c r="AF25" s="65" t="s">
        <v>329</v>
      </c>
      <c r="AG25" s="65" t="s">
        <v>347</v>
      </c>
      <c r="AH25" s="65" t="s">
        <v>284</v>
      </c>
      <c r="AJ25" s="65"/>
      <c r="AK25" s="65" t="s">
        <v>301</v>
      </c>
      <c r="AL25" s="65" t="s">
        <v>348</v>
      </c>
      <c r="AM25" s="65" t="s">
        <v>349</v>
      </c>
      <c r="AN25" s="65" t="s">
        <v>323</v>
      </c>
      <c r="AO25" s="65" t="s">
        <v>350</v>
      </c>
      <c r="AQ25" s="65"/>
      <c r="AR25" s="65" t="s">
        <v>301</v>
      </c>
      <c r="AS25" s="65" t="s">
        <v>351</v>
      </c>
      <c r="AT25" s="65" t="s">
        <v>352</v>
      </c>
      <c r="AU25" s="65" t="s">
        <v>279</v>
      </c>
      <c r="AV25" s="65" t="s">
        <v>284</v>
      </c>
      <c r="AX25" s="65"/>
      <c r="AY25" s="65" t="s">
        <v>301</v>
      </c>
      <c r="AZ25" s="65" t="s">
        <v>303</v>
      </c>
      <c r="BA25" s="65" t="s">
        <v>305</v>
      </c>
      <c r="BB25" s="65" t="s">
        <v>353</v>
      </c>
      <c r="BC25" s="65" t="s">
        <v>306</v>
      </c>
      <c r="BE25" s="65"/>
      <c r="BF25" s="65" t="s">
        <v>301</v>
      </c>
      <c r="BG25" s="65" t="s">
        <v>354</v>
      </c>
      <c r="BH25" s="65" t="s">
        <v>305</v>
      </c>
      <c r="BI25" s="65" t="s">
        <v>326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60.49353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1.0619038000000001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0.81819874000000004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11.749817999999999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2.2594945000000002</v>
      </c>
      <c r="AJ26" s="65" t="s">
        <v>355</v>
      </c>
      <c r="AK26" s="65">
        <v>320</v>
      </c>
      <c r="AL26" s="65">
        <v>400</v>
      </c>
      <c r="AM26" s="65">
        <v>0</v>
      </c>
      <c r="AN26" s="65">
        <v>1000</v>
      </c>
      <c r="AO26" s="65">
        <v>341.57080000000002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6.8982409999999996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1.4283456000000001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0.9663254</v>
      </c>
    </row>
    <row r="33" spans="1:68" x14ac:dyDescent="0.3">
      <c r="A33" s="66" t="s">
        <v>356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357</v>
      </c>
      <c r="I34" s="67"/>
      <c r="J34" s="67"/>
      <c r="K34" s="67"/>
      <c r="L34" s="67"/>
      <c r="M34" s="67"/>
      <c r="O34" s="67" t="s">
        <v>358</v>
      </c>
      <c r="P34" s="67"/>
      <c r="Q34" s="67"/>
      <c r="R34" s="67"/>
      <c r="S34" s="67"/>
      <c r="T34" s="67"/>
      <c r="V34" s="67" t="s">
        <v>359</v>
      </c>
      <c r="W34" s="67"/>
      <c r="X34" s="67"/>
      <c r="Y34" s="67"/>
      <c r="Z34" s="67"/>
      <c r="AA34" s="67"/>
      <c r="AC34" s="67" t="s">
        <v>277</v>
      </c>
      <c r="AD34" s="67"/>
      <c r="AE34" s="67"/>
      <c r="AF34" s="67"/>
      <c r="AG34" s="67"/>
      <c r="AH34" s="67"/>
      <c r="AJ34" s="67" t="s">
        <v>278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301</v>
      </c>
      <c r="C35" s="65" t="s">
        <v>360</v>
      </c>
      <c r="D35" s="65" t="s">
        <v>329</v>
      </c>
      <c r="E35" s="65" t="s">
        <v>279</v>
      </c>
      <c r="F35" s="65" t="s">
        <v>361</v>
      </c>
      <c r="H35" s="65"/>
      <c r="I35" s="65" t="s">
        <v>362</v>
      </c>
      <c r="J35" s="65" t="s">
        <v>328</v>
      </c>
      <c r="K35" s="65" t="s">
        <v>363</v>
      </c>
      <c r="L35" s="65" t="s">
        <v>347</v>
      </c>
      <c r="M35" s="65" t="s">
        <v>350</v>
      </c>
      <c r="O35" s="65"/>
      <c r="P35" s="65" t="s">
        <v>345</v>
      </c>
      <c r="Q35" s="65" t="s">
        <v>325</v>
      </c>
      <c r="R35" s="65" t="s">
        <v>330</v>
      </c>
      <c r="S35" s="65" t="s">
        <v>279</v>
      </c>
      <c r="T35" s="65" t="s">
        <v>364</v>
      </c>
      <c r="V35" s="65"/>
      <c r="W35" s="65" t="s">
        <v>301</v>
      </c>
      <c r="X35" s="65" t="s">
        <v>325</v>
      </c>
      <c r="Y35" s="65" t="s">
        <v>305</v>
      </c>
      <c r="Z35" s="65" t="s">
        <v>279</v>
      </c>
      <c r="AA35" s="65" t="s">
        <v>364</v>
      </c>
      <c r="AC35" s="65"/>
      <c r="AD35" s="65" t="s">
        <v>345</v>
      </c>
      <c r="AE35" s="65" t="s">
        <v>328</v>
      </c>
      <c r="AF35" s="65" t="s">
        <v>305</v>
      </c>
      <c r="AG35" s="65" t="s">
        <v>353</v>
      </c>
      <c r="AH35" s="65" t="s">
        <v>361</v>
      </c>
      <c r="AJ35" s="65"/>
      <c r="AK35" s="65" t="s">
        <v>301</v>
      </c>
      <c r="AL35" s="65" t="s">
        <v>328</v>
      </c>
      <c r="AM35" s="65" t="s">
        <v>365</v>
      </c>
      <c r="AN35" s="65" t="s">
        <v>346</v>
      </c>
      <c r="AO35" s="65" t="s">
        <v>306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356.47034000000002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948.09100000000001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2589.4259999999999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1911.3824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72.297600000000003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80.86618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366</v>
      </c>
      <c r="B44" s="67"/>
      <c r="C44" s="67"/>
      <c r="D44" s="67"/>
      <c r="E44" s="67"/>
      <c r="F44" s="67"/>
      <c r="H44" s="67" t="s">
        <v>367</v>
      </c>
      <c r="I44" s="67"/>
      <c r="J44" s="67"/>
      <c r="K44" s="67"/>
      <c r="L44" s="67"/>
      <c r="M44" s="67"/>
      <c r="O44" s="67" t="s">
        <v>281</v>
      </c>
      <c r="P44" s="67"/>
      <c r="Q44" s="67"/>
      <c r="R44" s="67"/>
      <c r="S44" s="67"/>
      <c r="T44" s="67"/>
      <c r="V44" s="67" t="s">
        <v>368</v>
      </c>
      <c r="W44" s="67"/>
      <c r="X44" s="67"/>
      <c r="Y44" s="67"/>
      <c r="Z44" s="67"/>
      <c r="AA44" s="67"/>
      <c r="AC44" s="67" t="s">
        <v>369</v>
      </c>
      <c r="AD44" s="67"/>
      <c r="AE44" s="67"/>
      <c r="AF44" s="67"/>
      <c r="AG44" s="67"/>
      <c r="AH44" s="67"/>
      <c r="AJ44" s="67" t="s">
        <v>370</v>
      </c>
      <c r="AK44" s="67"/>
      <c r="AL44" s="67"/>
      <c r="AM44" s="67"/>
      <c r="AN44" s="67"/>
      <c r="AO44" s="67"/>
      <c r="AQ44" s="67" t="s">
        <v>282</v>
      </c>
      <c r="AR44" s="67"/>
      <c r="AS44" s="67"/>
      <c r="AT44" s="67"/>
      <c r="AU44" s="67"/>
      <c r="AV44" s="67"/>
      <c r="AX44" s="67" t="s">
        <v>283</v>
      </c>
      <c r="AY44" s="67"/>
      <c r="AZ44" s="67"/>
      <c r="BA44" s="67"/>
      <c r="BB44" s="67"/>
      <c r="BC44" s="67"/>
      <c r="BE44" s="67" t="s">
        <v>371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301</v>
      </c>
      <c r="C45" s="65" t="s">
        <v>303</v>
      </c>
      <c r="D45" s="65" t="s">
        <v>342</v>
      </c>
      <c r="E45" s="65" t="s">
        <v>323</v>
      </c>
      <c r="F45" s="65" t="s">
        <v>306</v>
      </c>
      <c r="H45" s="65"/>
      <c r="I45" s="65" t="s">
        <v>301</v>
      </c>
      <c r="J45" s="65" t="s">
        <v>303</v>
      </c>
      <c r="K45" s="65" t="s">
        <v>342</v>
      </c>
      <c r="L45" s="65" t="s">
        <v>346</v>
      </c>
      <c r="M45" s="65" t="s">
        <v>364</v>
      </c>
      <c r="O45" s="65"/>
      <c r="P45" s="65" t="s">
        <v>322</v>
      </c>
      <c r="Q45" s="65" t="s">
        <v>303</v>
      </c>
      <c r="R45" s="65" t="s">
        <v>305</v>
      </c>
      <c r="S45" s="65" t="s">
        <v>279</v>
      </c>
      <c r="T45" s="65" t="s">
        <v>306</v>
      </c>
      <c r="V45" s="65"/>
      <c r="W45" s="65" t="s">
        <v>362</v>
      </c>
      <c r="X45" s="65" t="s">
        <v>354</v>
      </c>
      <c r="Y45" s="65" t="s">
        <v>305</v>
      </c>
      <c r="Z45" s="65" t="s">
        <v>347</v>
      </c>
      <c r="AA45" s="65" t="s">
        <v>344</v>
      </c>
      <c r="AC45" s="65"/>
      <c r="AD45" s="65" t="s">
        <v>372</v>
      </c>
      <c r="AE45" s="65" t="s">
        <v>303</v>
      </c>
      <c r="AF45" s="65" t="s">
        <v>363</v>
      </c>
      <c r="AG45" s="65" t="s">
        <v>279</v>
      </c>
      <c r="AH45" s="65" t="s">
        <v>284</v>
      </c>
      <c r="AJ45" s="65"/>
      <c r="AK45" s="65" t="s">
        <v>301</v>
      </c>
      <c r="AL45" s="65" t="s">
        <v>303</v>
      </c>
      <c r="AM45" s="65" t="s">
        <v>342</v>
      </c>
      <c r="AN45" s="65" t="s">
        <v>279</v>
      </c>
      <c r="AO45" s="65" t="s">
        <v>284</v>
      </c>
      <c r="AQ45" s="65"/>
      <c r="AR45" s="65" t="s">
        <v>372</v>
      </c>
      <c r="AS45" s="65" t="s">
        <v>304</v>
      </c>
      <c r="AT45" s="65" t="s">
        <v>349</v>
      </c>
      <c r="AU45" s="65" t="s">
        <v>279</v>
      </c>
      <c r="AV45" s="65" t="s">
        <v>284</v>
      </c>
      <c r="AX45" s="65"/>
      <c r="AY45" s="65" t="s">
        <v>345</v>
      </c>
      <c r="AZ45" s="65" t="s">
        <v>303</v>
      </c>
      <c r="BA45" s="65" t="s">
        <v>329</v>
      </c>
      <c r="BB45" s="65" t="s">
        <v>279</v>
      </c>
      <c r="BC45" s="65" t="s">
        <v>306</v>
      </c>
      <c r="BE45" s="65"/>
      <c r="BF45" s="65" t="s">
        <v>301</v>
      </c>
      <c r="BG45" s="65" t="s">
        <v>303</v>
      </c>
      <c r="BH45" s="65" t="s">
        <v>305</v>
      </c>
      <c r="BI45" s="65" t="s">
        <v>279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9.2817690000000006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9.287096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647.69415000000004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0.11436464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2.9268481999999998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128.14087000000001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71.217420000000004</v>
      </c>
      <c r="AX46" s="65" t="s">
        <v>286</v>
      </c>
      <c r="AY46" s="65"/>
      <c r="AZ46" s="65"/>
      <c r="BA46" s="65"/>
      <c r="BB46" s="65"/>
      <c r="BC46" s="65"/>
      <c r="BE46" s="65" t="s">
        <v>287</v>
      </c>
      <c r="BF46" s="65"/>
      <c r="BG46" s="65"/>
      <c r="BH46" s="65"/>
      <c r="BI46" s="65"/>
      <c r="BJ46" s="65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  <mergeCell ref="E4:H4"/>
    <mergeCell ref="N4:S4"/>
    <mergeCell ref="J4:L4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1" sqref="I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373</v>
      </c>
      <c r="B2" s="61" t="s">
        <v>374</v>
      </c>
      <c r="C2" s="61" t="s">
        <v>276</v>
      </c>
      <c r="D2" s="61">
        <v>57</v>
      </c>
      <c r="E2" s="61">
        <v>1695.4001000000001</v>
      </c>
      <c r="F2" s="61">
        <v>246.44484</v>
      </c>
      <c r="G2" s="61">
        <v>32.096806000000001</v>
      </c>
      <c r="H2" s="61">
        <v>18.801373000000002</v>
      </c>
      <c r="I2" s="61">
        <v>13.295432</v>
      </c>
      <c r="J2" s="61">
        <v>53.756500000000003</v>
      </c>
      <c r="K2" s="61">
        <v>26.820951000000001</v>
      </c>
      <c r="L2" s="61">
        <v>26.935549000000002</v>
      </c>
      <c r="M2" s="61">
        <v>15.111449</v>
      </c>
      <c r="N2" s="61">
        <v>1.7755182</v>
      </c>
      <c r="O2" s="61">
        <v>8.3162590000000005</v>
      </c>
      <c r="P2" s="61">
        <v>709.33429999999998</v>
      </c>
      <c r="Q2" s="61">
        <v>13.268520000000001</v>
      </c>
      <c r="R2" s="61">
        <v>227.68019000000001</v>
      </c>
      <c r="S2" s="61">
        <v>63.398273000000003</v>
      </c>
      <c r="T2" s="61">
        <v>1971.3833</v>
      </c>
      <c r="U2" s="61">
        <v>3.246667</v>
      </c>
      <c r="V2" s="61">
        <v>11.671462</v>
      </c>
      <c r="W2" s="61">
        <v>87.796580000000006</v>
      </c>
      <c r="X2" s="61">
        <v>60.49353</v>
      </c>
      <c r="Y2" s="61">
        <v>1.0619038000000001</v>
      </c>
      <c r="Z2" s="61">
        <v>0.81819874000000004</v>
      </c>
      <c r="AA2" s="61">
        <v>11.749817999999999</v>
      </c>
      <c r="AB2" s="61">
        <v>2.2594945000000002</v>
      </c>
      <c r="AC2" s="61">
        <v>341.57080000000002</v>
      </c>
      <c r="AD2" s="61">
        <v>6.8982409999999996</v>
      </c>
      <c r="AE2" s="61">
        <v>1.4283456000000001</v>
      </c>
      <c r="AF2" s="61">
        <v>0.9663254</v>
      </c>
      <c r="AG2" s="61">
        <v>356.47034000000002</v>
      </c>
      <c r="AH2" s="61">
        <v>151.07925</v>
      </c>
      <c r="AI2" s="61">
        <v>205.39109999999999</v>
      </c>
      <c r="AJ2" s="61">
        <v>948.09100000000001</v>
      </c>
      <c r="AK2" s="61">
        <v>2589.4259999999999</v>
      </c>
      <c r="AL2" s="61">
        <v>72.297600000000003</v>
      </c>
      <c r="AM2" s="61">
        <v>1911.3824</v>
      </c>
      <c r="AN2" s="61">
        <v>80.86618</v>
      </c>
      <c r="AO2" s="61">
        <v>9.2817690000000006</v>
      </c>
      <c r="AP2" s="61">
        <v>5.8345830000000003</v>
      </c>
      <c r="AQ2" s="61">
        <v>3.4471859999999999</v>
      </c>
      <c r="AR2" s="61">
        <v>9.287096</v>
      </c>
      <c r="AS2" s="61">
        <v>647.69415000000004</v>
      </c>
      <c r="AT2" s="61">
        <v>0.11436464</v>
      </c>
      <c r="AU2" s="61">
        <v>2.9268481999999998</v>
      </c>
      <c r="AV2" s="61">
        <v>128.14087000000001</v>
      </c>
      <c r="AW2" s="61">
        <v>71.217420000000004</v>
      </c>
      <c r="AX2" s="61">
        <v>3.6029126000000002E-2</v>
      </c>
      <c r="AY2" s="61">
        <v>0.84559642999999995</v>
      </c>
      <c r="AZ2" s="61">
        <v>199.35094000000001</v>
      </c>
      <c r="BA2" s="61">
        <v>32.180064999999999</v>
      </c>
      <c r="BB2" s="61">
        <v>8.4863099999999996</v>
      </c>
      <c r="BC2" s="61">
        <v>12.290176000000001</v>
      </c>
      <c r="BD2" s="61">
        <v>11.394928</v>
      </c>
      <c r="BE2" s="61">
        <v>0.48119329999999999</v>
      </c>
      <c r="BF2" s="61">
        <v>3.2017161999999999</v>
      </c>
      <c r="BG2" s="61">
        <v>4.5795576000000001E-4</v>
      </c>
      <c r="BH2" s="61">
        <v>1.0773955999999999E-2</v>
      </c>
      <c r="BI2" s="61">
        <v>8.7025715000000007E-3</v>
      </c>
      <c r="BJ2" s="61">
        <v>4.4270650000000002E-2</v>
      </c>
      <c r="BK2" s="61">
        <v>3.5227366999999997E-5</v>
      </c>
      <c r="BL2" s="61">
        <v>0.16063435000000001</v>
      </c>
      <c r="BM2" s="61">
        <v>2.1218949999999999</v>
      </c>
      <c r="BN2" s="61">
        <v>0.48383409999999999</v>
      </c>
      <c r="BO2" s="61">
        <v>28.758054999999999</v>
      </c>
      <c r="BP2" s="61">
        <v>5.1883844999999997</v>
      </c>
      <c r="BQ2" s="61">
        <v>9.0901940000000003</v>
      </c>
      <c r="BR2" s="61">
        <v>35.725439999999999</v>
      </c>
      <c r="BS2" s="61">
        <v>15.662686000000001</v>
      </c>
      <c r="BT2" s="61">
        <v>4.6431594</v>
      </c>
      <c r="BU2" s="61">
        <v>0.51989985000000005</v>
      </c>
      <c r="BV2" s="61">
        <v>9.0828195E-2</v>
      </c>
      <c r="BW2" s="61">
        <v>0.36888769999999999</v>
      </c>
      <c r="BX2" s="61">
        <v>0.83048420000000001</v>
      </c>
      <c r="BY2" s="61">
        <v>8.7063050000000003E-2</v>
      </c>
      <c r="BZ2" s="61">
        <v>2.7103457000000002E-4</v>
      </c>
      <c r="CA2" s="61">
        <v>0.54922610000000005</v>
      </c>
      <c r="CB2" s="61">
        <v>6.1417779999999998E-2</v>
      </c>
      <c r="CC2" s="61">
        <v>0.13111110000000001</v>
      </c>
      <c r="CD2" s="61">
        <v>1.5616394</v>
      </c>
      <c r="CE2" s="61">
        <v>7.004531E-2</v>
      </c>
      <c r="CF2" s="61">
        <v>0.24804191</v>
      </c>
      <c r="CG2" s="61">
        <v>0</v>
      </c>
      <c r="CH2" s="61">
        <v>9.9920619999999995E-3</v>
      </c>
      <c r="CI2" s="61">
        <v>7.7246405000000002E-8</v>
      </c>
      <c r="CJ2" s="61">
        <v>3.3607345</v>
      </c>
      <c r="CK2" s="61">
        <v>1.1740118000000001E-2</v>
      </c>
      <c r="CL2" s="61">
        <v>3.9908733000000001</v>
      </c>
      <c r="CM2" s="61">
        <v>1.8462225000000001</v>
      </c>
      <c r="CN2" s="61">
        <v>2023.4003</v>
      </c>
      <c r="CO2" s="61">
        <v>3492.0027</v>
      </c>
      <c r="CP2" s="61">
        <v>2052.6370000000002</v>
      </c>
      <c r="CQ2" s="61">
        <v>779.14229999999998</v>
      </c>
      <c r="CR2" s="61">
        <v>398.96262000000002</v>
      </c>
      <c r="CS2" s="61">
        <v>402.96875</v>
      </c>
      <c r="CT2" s="61">
        <v>1942.528</v>
      </c>
      <c r="CU2" s="61">
        <v>1178.3425</v>
      </c>
      <c r="CV2" s="61">
        <v>1235.6093000000001</v>
      </c>
      <c r="CW2" s="61">
        <v>1291.0188000000001</v>
      </c>
      <c r="CX2" s="61">
        <v>356.2296</v>
      </c>
      <c r="CY2" s="61">
        <v>2596.8188</v>
      </c>
      <c r="CZ2" s="61">
        <v>1033.5425</v>
      </c>
      <c r="DA2" s="61">
        <v>2969.1212999999998</v>
      </c>
      <c r="DB2" s="61">
        <v>2888.473</v>
      </c>
      <c r="DC2" s="61">
        <v>3963.9558000000002</v>
      </c>
      <c r="DD2" s="61">
        <v>6188.2169999999996</v>
      </c>
      <c r="DE2" s="61">
        <v>1305.2996000000001</v>
      </c>
      <c r="DF2" s="61">
        <v>3049.3833</v>
      </c>
      <c r="DG2" s="61">
        <v>1479.7906</v>
      </c>
      <c r="DH2" s="61">
        <v>143.05996999999999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32.180064999999999</v>
      </c>
      <c r="B6">
        <f>BB2</f>
        <v>8.4863099999999996</v>
      </c>
      <c r="C6">
        <f>BC2</f>
        <v>12.290176000000001</v>
      </c>
      <c r="D6">
        <f>BD2</f>
        <v>11.394928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1" sqref="L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23498</v>
      </c>
      <c r="C2" s="56">
        <f ca="1">YEAR(TODAY())-YEAR(B2)+IF(TODAY()&gt;=DATE(YEAR(TODAY()),MONTH(B2),DAY(B2)),0,-1)</f>
        <v>57</v>
      </c>
      <c r="E2" s="52">
        <v>174</v>
      </c>
      <c r="F2" s="53" t="s">
        <v>39</v>
      </c>
      <c r="G2" s="52">
        <v>68.900000000000006</v>
      </c>
      <c r="H2" s="51" t="s">
        <v>41</v>
      </c>
      <c r="I2" s="72">
        <f>ROUND(G3/E3^2,1)</f>
        <v>22.8</v>
      </c>
    </row>
    <row r="3" spans="1:9" x14ac:dyDescent="0.3">
      <c r="E3" s="51">
        <f>E2/100</f>
        <v>1.74</v>
      </c>
      <c r="F3" s="51" t="s">
        <v>40</v>
      </c>
      <c r="G3" s="51">
        <f>G2</f>
        <v>68.900000000000006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이상윤, ID : H1310191)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24일 09:44:40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9" sqref="V2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44644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174</v>
      </c>
      <c r="L12" s="124"/>
      <c r="M12" s="117">
        <f>'개인정보 및 신체계측 입력'!G2</f>
        <v>68.900000000000006</v>
      </c>
      <c r="N12" s="118"/>
      <c r="O12" s="113" t="s">
        <v>271</v>
      </c>
      <c r="P12" s="107"/>
      <c r="Q12" s="90">
        <f>'개인정보 및 신체계측 입력'!I2</f>
        <v>22.8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이상윤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74.164000000000001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9.6590000000000007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16.177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8.6999999999999993</v>
      </c>
      <c r="L72" s="36" t="s">
        <v>53</v>
      </c>
      <c r="M72" s="36">
        <f>ROUND('DRIs DATA'!K8,1)</f>
        <v>4.3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30.36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97.26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60.49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150.63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44.56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172.63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92.82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2022-03-24T00:49:07Z</dcterms:modified>
</cp:coreProperties>
</file>