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<sst xmlns="http://schemas.openxmlformats.org/spreadsheetml/2006/main" count="692" uniqueCount="343">
  <si>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</si>
  <si>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</si>
  <si>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</si>
  <si>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</si>
  <si>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</si>
  <si>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</si>
  <si>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</si>
  <si>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</si>
  <si>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</si>
  <si>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</si>
  <si>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</si>
  <si>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</si>
  <si>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</si>
  <si>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</si>
  <si>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</si>
  <si>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</si>
  <si>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</si>
  <si>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</si>
  <si>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</si>
  <si>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</si>
  <si>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</si>
  <si>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</si>
  <si>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</si>
  <si>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</si>
  <si>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</si>
  <si>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</si>
  <si>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</si>
  <si>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</si>
  <si>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</si>
  <si>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</si>
  <si>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</si>
  <si>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</si>
  <si>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</si>
  <si>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</si>
  <si>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</si>
  <si>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</si>
  <si>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</si>
  <si>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</si>
  <si>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</si>
  <si>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</si>
  <si>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</si>
  <si>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</si>
  <si>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</si>
  <si>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</si>
  <si>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</si>
  <si>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</si>
  <si>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</si>
  <si>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</si>
  <si>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</si>
  <si>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</si>
  <si>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</si>
  <si>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</si>
  <si>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</si>
  <si>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</si>
  <si>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</si>
  <si>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</si>
  <si>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</si>
  <si>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</si>
  <si>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</si>
  <si>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</si>
  <si>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</si>
  <si>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</si>
  <si>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</si>
  <si>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</si>
  <si>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</si>
  <si>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</si>
  <si>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</si>
  <si>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</si>
  <si>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</si>
  <si>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</si>
  <si>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</si>
  <si>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</si>
  <si>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</si>
  <si>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</si>
  <si>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</si>
  <si>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</si>
  <si>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</si>
  <si>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</si>
  <si>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</si>
  <si>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</si>
  <si>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</si>
  <si>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</si>
  <si>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</si>
  <si>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</si>
  <si>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</si>
  <si>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</si>
  <si>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</si>
  <si>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</si>
  <si>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</si>
  <si>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</si>
  <si>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</si>
  <si>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</si>
  <si>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</si>
  <si>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</si>
  <si>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</si>
  <si>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</si>
  <si>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</si>
  <si>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</si>
  <si>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</si>
  <si>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</si>
  <si>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</si>
  <si>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</si>
  <si>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</si>
  <si>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</si>
  <si>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</si>
  <si>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</si>
  <si>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</si>
  <si>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</si>
  <si>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</si>
  <si>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</si>
  <si>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</si>
  <si>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</si>
  <si>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</si>
  <si>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</si>
  <si>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</si>
  <si>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</si>
  <si>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</si>
  <si>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</si>
  <si>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</si>
  <si>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</si>
  <si>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</si>
  <si>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</si>
  <si>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</si>
  <si>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</si>
  <si>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</si>
  <si>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</si>
  <si>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</si>
  <si>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</si>
  <si>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</si>
  <si>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</si>
  <si>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</si>
  <si>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</si>
  <si>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</si>
  <si>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</si>
  <si>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</si>
  <si>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</si>
  <si>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</si>
  <si>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</si>
  <si>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</si>
  <si>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</si>
  <si>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</si>
  <si>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</si>
  <si>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</si>
  <si>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</si>
  <si>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</si>
  <si>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</si>
  <si>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</si>
  <si>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</si>
  <si>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</si>
  <si>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</si>
  <si>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</si>
  <si>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</si>
  <si>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</si>
  <si>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</si>
  <si>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</si>
  <si>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</si>
  <si>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</si>
  <si>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</si>
  <si>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</si>
  <si>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</si>
  <si>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</si>
  <si>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</si>
  <si>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</si>
  <si>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</si>
  <si>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</si>
  <si>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</si>
  <si>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</si>
  <si>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</si>
  <si>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</si>
  <si>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</si>
  <si>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</si>
  <si>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</si>
  <si>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</si>
  <si>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</si>
  <si>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</si>
  <si>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</si>
  <si>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</si>
  <si>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</si>
  <si>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</si>
  <si>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</si>
  <si>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</si>
  <si>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</si>
  <si>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</si>
  <si>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</si>
  <si>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</si>
  <si>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</si>
  <si>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</si>
  <si>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</si>
  <si>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</si>
  <si>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</si>
  <si>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</si>
  <si>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</si>
  <si>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</si>
  <si>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</si>
  <si>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</si>
  <si>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</si>
  <si>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</si>
  <si>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</si>
  <si>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</si>
  <si>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</si>
  <si>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</si>
  <si>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</si>
  <si>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</si>
  <si>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</si>
  <si>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</si>
  <si>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</si>
  <si>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</si>
  <si>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</si>
  <si>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</si>
  <si>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</si>
  <si>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</si>
  <si>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</si>
  <si>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</si>
  <si>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</si>
  <si>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</si>
  <si>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</si>
  <si>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</si>
  <si>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</si>
  <si>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</si>
  <si>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</si>
  <si>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</si>
  <si>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</si>
  <si>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</si>
  <si>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</si>
  <si>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</si>
  <si>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</si>
  <si>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</si>
  <si>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</si>
  <si>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</si>
  <si>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</si>
  <si>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</si>
  <si>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</si>
  <si>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</si>
  <si>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</si>
  <si>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</si>
  <si>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</si>
  <si>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</si>
  <si>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</si>
  <si>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</si>
  <si>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</si>
  <si>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</si>
  <si>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</si>
  <si>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</si>
  <si>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</si>
  <si>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</si>
  <si>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</si>
  <si>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</si>
  <si>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</si>
  <si>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</si>
  <si>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</si>
  <si>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</si>
  <si>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</si>
  <si>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</si>
  <si>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</si>
  <si>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</si>
  <si>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</si>
  <si>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</si>
  <si>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</si>
  <si>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</si>
  <si>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</si>
  <si>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</si>
  <si>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</si>
  <si>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</si>
  <si>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</si>
  <si>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</si>
  <si>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</si>
  <si>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</si>
  <si>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</si>
  <si>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</si>
  <si>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</si>
  <si>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</si>
  <si>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</si>
  <si>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</si>
  <si>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</si>
  <si>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</si>
  <si>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</si>
  <si>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</si>
  <si>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염소</t>
    <phoneticPr fontId="1" type="noConversion"/>
  </si>
  <si>
    <t>마그네슘</t>
    <phoneticPr fontId="1" type="noConversion"/>
  </si>
  <si>
    <t>상한섭취량</t>
    <phoneticPr fontId="1" type="noConversion"/>
  </si>
  <si>
    <t>미량 무기질</t>
    <phoneticPr fontId="1" type="noConversion"/>
  </si>
  <si>
    <t>셀레늄</t>
    <phoneticPr fontId="1" type="noConversion"/>
  </si>
  <si>
    <t>몰리브덴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</si>
  <si>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</si>
  <si>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</si>
  <si>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</si>
  <si>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</si>
  <si>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</si>
  <si>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</si>
  <si>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</si>
  <si>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</si>
  <si>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</si>
  <si>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</si>
  <si>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</si>
  <si>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</si>
  <si>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</si>
  <si>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</si>
  <si>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</si>
  <si>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</si>
  <si>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</si>
  <si>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</si>
  <si>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</si>
  <si>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</si>
  <si>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</si>
  <si>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</si>
  <si>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</si>
  <si>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</si>
  <si>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</si>
  <si>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</si>
  <si>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</si>
  <si>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</si>
  <si>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</si>
  <si>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</si>
  <si>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</si>
  <si>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</si>
  <si>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</si>
  <si>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</si>
  <si>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</si>
  <si>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</si>
  <si>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</si>
  <si>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</si>
  <si>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</si>
  <si>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H1310193</t>
  </si>
  <si>
    <t>안효명</t>
  </si>
  <si>
    <t>(설문지 : FFQ 95문항 설문지, 사용자 : 안효명, ID : H1310193)</t>
  </si>
  <si>
    <t>2022년 03월 31일 13:57:52</t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</si>
  <si>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</si>
  <si>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</si>
  <si>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</si>
  <si>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</si>
  <si>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</si>
  <si>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</si>
  <si>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</si>
  <si>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상한섭취량</t>
    <phoneticPr fontId="1" type="noConversion"/>
  </si>
  <si>
    <t>섭취량</t>
    <phoneticPr fontId="1" type="noConversion"/>
  </si>
  <si>
    <t>충분섭취량</t>
    <phoneticPr fontId="1" type="noConversion"/>
  </si>
  <si>
    <t>단백질(g/일)</t>
    <phoneticPr fontId="1" type="noConversion"/>
  </si>
  <si>
    <t>적정비율(최대)</t>
    <phoneticPr fontId="1" type="noConversion"/>
  </si>
  <si>
    <t>적정비율(최대)</t>
    <phoneticPr fontId="1" type="noConversion"/>
  </si>
  <si>
    <t>비타민K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</si>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</sst>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138.39161999999999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03154296"/>
        <c:axId val="903155080"/>
      </c:barChart>
      <c:catAx>
        <c:axId val="90315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3155080"/>
        <c:crosses val="autoZero"/>
        <c:auto val="1"/>
        <c:lblAlgn val="ctr"/>
        <c:lblOffset val="100"/>
        <c:noMultiLvlLbl val="0"/>
      </c:catAx>
      <c:valAx>
        <c:axId val="903155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0315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4.7686542999999997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913896"/>
        <c:axId val="188911936"/>
      </c:barChart>
      <c:catAx>
        <c:axId val="18891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911936"/>
        <c:crosses val="autoZero"/>
        <c:auto val="1"/>
        <c:lblAlgn val="ctr"/>
        <c:lblOffset val="100"/>
        <c:noMultiLvlLbl val="0"/>
      </c:catAx>
      <c:valAx>
        <c:axId val="1889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91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0.46033796999999999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912328"/>
        <c:axId val="188912720"/>
      </c:barChart>
      <c:catAx>
        <c:axId val="188912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912720"/>
        <c:crosses val="autoZero"/>
        <c:auto val="1"/>
        <c:lblAlgn val="ctr"/>
        <c:lblOffset val="100"/>
        <c:noMultiLvlLbl val="0"/>
      </c:catAx>
      <c:valAx>
        <c:axId val="18891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912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2156.1410000000001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5889472"/>
        <c:axId val="719879680"/>
      </c:barChart>
      <c:catAx>
        <c:axId val="71588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9879680"/>
        <c:crosses val="autoZero"/>
        <c:auto val="1"/>
        <c:lblAlgn val="ctr"/>
        <c:lblOffset val="100"/>
        <c:noMultiLvlLbl val="0"/>
      </c:catAx>
      <c:valAx>
        <c:axId val="71987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588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3905.0592999999999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9876152"/>
        <c:axId val="719876544"/>
      </c:barChart>
      <c:catAx>
        <c:axId val="71987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9876544"/>
        <c:crosses val="autoZero"/>
        <c:auto val="1"/>
        <c:lblAlgn val="ctr"/>
        <c:lblOffset val="100"/>
        <c:noMultiLvlLbl val="0"/>
      </c:catAx>
      <c:valAx>
        <c:axId val="719876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987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95.943280000000001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9876936"/>
        <c:axId val="719878504"/>
      </c:barChart>
      <c:catAx>
        <c:axId val="71987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9878504"/>
        <c:crosses val="autoZero"/>
        <c:auto val="1"/>
        <c:lblAlgn val="ctr"/>
        <c:lblOffset val="100"/>
        <c:noMultiLvlLbl val="0"/>
      </c:catAx>
      <c:valAx>
        <c:axId val="71987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987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169.14984000000001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9878112"/>
        <c:axId val="719878896"/>
      </c:barChart>
      <c:catAx>
        <c:axId val="71987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9878896"/>
        <c:crosses val="autoZero"/>
        <c:auto val="1"/>
        <c:lblAlgn val="ctr"/>
        <c:lblOffset val="100"/>
        <c:noMultiLvlLbl val="0"/>
      </c:catAx>
      <c:valAx>
        <c:axId val="719878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987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19.898544000000001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337872"/>
        <c:axId val="721334344"/>
      </c:barChart>
      <c:catAx>
        <c:axId val="72133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334344"/>
        <c:crosses val="autoZero"/>
        <c:auto val="1"/>
        <c:lblAlgn val="ctr"/>
        <c:lblOffset val="100"/>
        <c:noMultiLvlLbl val="0"/>
      </c:catAx>
      <c:valAx>
        <c:axId val="721334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33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1771.316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337088"/>
        <c:axId val="721335912"/>
      </c:barChart>
      <c:catAx>
        <c:axId val="72133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335912"/>
        <c:crosses val="autoZero"/>
        <c:auto val="1"/>
        <c:lblAlgn val="ctr"/>
        <c:lblOffset val="100"/>
        <c:noMultiLvlLbl val="0"/>
      </c:catAx>
      <c:valAx>
        <c:axId val="7213359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33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0.10332971000000001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336696"/>
        <c:axId val="721334736"/>
      </c:barChart>
      <c:catAx>
        <c:axId val="72133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334736"/>
        <c:crosses val="autoZero"/>
        <c:auto val="1"/>
        <c:lblAlgn val="ctr"/>
        <c:lblOffset val="100"/>
        <c:noMultiLvlLbl val="0"/>
      </c:catAx>
      <c:valAx>
        <c:axId val="72133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33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5.2703850000000001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214152"/>
        <c:axId val="510215720"/>
      </c:barChart>
      <c:catAx>
        <c:axId val="51021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15720"/>
        <c:crosses val="autoZero"/>
        <c:auto val="1"/>
        <c:lblAlgn val="ctr"/>
        <c:lblOffset val="100"/>
        <c:noMultiLvlLbl val="0"/>
      </c:catAx>
      <c:valAx>
        <c:axId val="510215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21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45.833995999999999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03153904"/>
        <c:axId val="565297728"/>
      </c:barChart>
      <c:catAx>
        <c:axId val="90315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97728"/>
        <c:crosses val="autoZero"/>
        <c:auto val="1"/>
        <c:lblAlgn val="ctr"/>
        <c:lblOffset val="100"/>
        <c:noMultiLvlLbl val="0"/>
      </c:catAx>
      <c:valAx>
        <c:axId val="565297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0315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281.74572999999998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213760"/>
        <c:axId val="510215328"/>
      </c:barChart>
      <c:catAx>
        <c:axId val="51021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15328"/>
        <c:crosses val="autoZero"/>
        <c:auto val="1"/>
        <c:lblAlgn val="ctr"/>
        <c:lblOffset val="100"/>
        <c:noMultiLvlLbl val="0"/>
      </c:catAx>
      <c:valAx>
        <c:axId val="51021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21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156.47587999999999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216896"/>
        <c:axId val="510213368"/>
      </c:barChart>
      <c:catAx>
        <c:axId val="51021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13368"/>
        <c:crosses val="autoZero"/>
        <c:auto val="1"/>
        <c:lblAlgn val="ctr"/>
        <c:lblOffset val="100"/>
        <c:noMultiLvlLbl val="0"/>
      </c:catAx>
      <c:valAx>
        <c:axId val="510213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21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4.9850000000000003</c:v>
                </c:pt>
                <c:pt idx="1">
                  <c:v>21.045999999999999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214936"/>
        <c:axId val="713850880"/>
      </c:barChart>
      <c:catAx>
        <c:axId val="51021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50880"/>
        <c:crosses val="autoZero"/>
        <c:auto val="1"/>
        <c:lblAlgn val="ctr"/>
        <c:lblOffset val="100"/>
        <c:noMultiLvlLbl val="0"/>
      </c:catAx>
      <c:valAx>
        <c:axId val="71385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21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23.764973000000001</c:v>
                </c:pt>
                <c:pt idx="1">
                  <c:v>26.470566000000002</c:v>
                </c:pt>
                <c:pt idx="2">
                  <c:v>45.445315999999998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717.48193000000003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51664"/>
        <c:axId val="713852448"/>
      </c:barChart>
      <c:catAx>
        <c:axId val="71385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52448"/>
        <c:crosses val="autoZero"/>
        <c:auto val="1"/>
        <c:lblAlgn val="ctr"/>
        <c:lblOffset val="100"/>
        <c:noMultiLvlLbl val="0"/>
      </c:catAx>
      <c:valAx>
        <c:axId val="71385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5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29.346893000000001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52840"/>
        <c:axId val="713854016"/>
      </c:barChart>
      <c:catAx>
        <c:axId val="71385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54016"/>
        <c:crosses val="autoZero"/>
        <c:auto val="1"/>
        <c:lblAlgn val="ctr"/>
        <c:lblOffset val="100"/>
        <c:noMultiLvlLbl val="0"/>
      </c:catAx>
      <c:valAx>
        <c:axId val="713854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5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68.542000000000002</c:v>
                </c:pt>
                <c:pt idx="1">
                  <c:v>12.897</c:v>
                </c:pt>
                <c:pt idx="2">
                  <c:v>18.562000000000001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13853624"/>
        <c:axId val="707095376"/>
      </c:barChart>
      <c:catAx>
        <c:axId val="71385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7095376"/>
        <c:crosses val="autoZero"/>
        <c:auto val="1"/>
        <c:lblAlgn val="ctr"/>
        <c:lblOffset val="100"/>
        <c:noMultiLvlLbl val="0"/>
      </c:catAx>
      <c:valAx>
        <c:axId val="70709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5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3492.7516999999998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7094200"/>
        <c:axId val="707095768"/>
      </c:barChart>
      <c:catAx>
        <c:axId val="70709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7095768"/>
        <c:crosses val="autoZero"/>
        <c:auto val="1"/>
        <c:lblAlgn val="ctr"/>
        <c:lblOffset val="100"/>
        <c:noMultiLvlLbl val="0"/>
      </c:catAx>
      <c:valAx>
        <c:axId val="707095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709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82.033134000000004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7096160"/>
        <c:axId val="707093024"/>
      </c:barChart>
      <c:catAx>
        <c:axId val="70709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7093024"/>
        <c:crosses val="autoZero"/>
        <c:auto val="1"/>
        <c:lblAlgn val="ctr"/>
        <c:lblOffset val="100"/>
        <c:noMultiLvlLbl val="0"/>
      </c:catAx>
      <c:valAx>
        <c:axId val="70709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709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793.99743999999998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7094592"/>
        <c:axId val="707094984"/>
      </c:barChart>
      <c:catAx>
        <c:axId val="70709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7094984"/>
        <c:crosses val="autoZero"/>
        <c:auto val="1"/>
        <c:lblAlgn val="ctr"/>
        <c:lblOffset val="100"/>
        <c:noMultiLvlLbl val="0"/>
      </c:catAx>
      <c:valAx>
        <c:axId val="70709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709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4.7876453000000003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98120"/>
        <c:axId val="565298512"/>
      </c:barChart>
      <c:catAx>
        <c:axId val="56529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98512"/>
        <c:crosses val="autoZero"/>
        <c:auto val="1"/>
        <c:lblAlgn val="ctr"/>
        <c:lblOffset val="100"/>
        <c:noMultiLvlLbl val="0"/>
      </c:catAx>
      <c:valAx>
        <c:axId val="56529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9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8769.8549999999996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518432"/>
        <c:axId val="712517648"/>
      </c:barChart>
      <c:catAx>
        <c:axId val="71251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517648"/>
        <c:crosses val="autoZero"/>
        <c:auto val="1"/>
        <c:lblAlgn val="ctr"/>
        <c:lblOffset val="100"/>
        <c:noMultiLvlLbl val="0"/>
      </c:catAx>
      <c:valAx>
        <c:axId val="71251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5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26.681961000000001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518824"/>
        <c:axId val="712519216"/>
      </c:barChart>
      <c:catAx>
        <c:axId val="71251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519216"/>
        <c:crosses val="autoZero"/>
        <c:auto val="1"/>
        <c:lblAlgn val="ctr"/>
        <c:lblOffset val="100"/>
        <c:noMultiLvlLbl val="0"/>
      </c:catAx>
      <c:valAx>
        <c:axId val="71251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51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3.8581246999999999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2516472"/>
        <c:axId val="712516864"/>
      </c:barChart>
      <c:catAx>
        <c:axId val="71251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2516864"/>
        <c:crosses val="autoZero"/>
        <c:auto val="1"/>
        <c:lblAlgn val="ctr"/>
        <c:lblOffset val="100"/>
        <c:noMultiLvlLbl val="0"/>
      </c:catAx>
      <c:valAx>
        <c:axId val="712516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251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264.61063000000001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300080"/>
        <c:axId val="565296944"/>
      </c:barChart>
      <c:catAx>
        <c:axId val="56530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96944"/>
        <c:crosses val="autoZero"/>
        <c:auto val="1"/>
        <c:lblAlgn val="ctr"/>
        <c:lblOffset val="100"/>
        <c:noMultiLvlLbl val="0"/>
      </c:catAx>
      <c:valAx>
        <c:axId val="56529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30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2.6328547000000002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99296"/>
        <c:axId val="565299688"/>
      </c:barChart>
      <c:catAx>
        <c:axId val="56529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99688"/>
        <c:crosses val="autoZero"/>
        <c:auto val="1"/>
        <c:lblAlgn val="ctr"/>
        <c:lblOffset val="100"/>
        <c:noMultiLvlLbl val="0"/>
      </c:catAx>
      <c:valAx>
        <c:axId val="56529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9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22.660301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5886728"/>
        <c:axId val="715889864"/>
      </c:barChart>
      <c:catAx>
        <c:axId val="71588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5889864"/>
        <c:crosses val="autoZero"/>
        <c:auto val="1"/>
        <c:lblAlgn val="ctr"/>
        <c:lblOffset val="100"/>
        <c:noMultiLvlLbl val="0"/>
      </c:catAx>
      <c:valAx>
        <c:axId val="71588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588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3.8581246999999999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5886336"/>
        <c:axId val="715887512"/>
      </c:barChart>
      <c:catAx>
        <c:axId val="71588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5887512"/>
        <c:crosses val="autoZero"/>
        <c:auto val="1"/>
        <c:lblAlgn val="ctr"/>
        <c:lblOffset val="100"/>
        <c:noMultiLvlLbl val="0"/>
      </c:catAx>
      <c:valAx>
        <c:axId val="715887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588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783.92650000000003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5888296"/>
        <c:axId val="715888688"/>
      </c:barChart>
      <c:catAx>
        <c:axId val="71588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5888688"/>
        <c:crosses val="autoZero"/>
        <c:auto val="1"/>
        <c:lblAlgn val="ctr"/>
        <c:lblOffset val="100"/>
        <c:noMultiLvlLbl val="0"/>
      </c:catAx>
      <c:valAx>
        <c:axId val="71588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588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13.414350499999999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910760"/>
        <c:axId val="188913504"/>
      </c:barChart>
      <c:catAx>
        <c:axId val="18891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913504"/>
        <c:crosses val="autoZero"/>
        <c:auto val="1"/>
        <c:lblAlgn val="ctr"/>
        <c:lblOffset val="100"/>
        <c:noMultiLvlLbl val="0"/>
      </c:catAx>
      <c:valAx>
        <c:axId val="18891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91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안효명, ID : H1310193)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03월 31일 13:57:52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3492.7516999999998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138.39161999999999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45.833995999999999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68.542000000000002</v>
      </c>
      <c r="G8" s="59">
        <f>'DRIs DATA 입력'!G8</f>
        <v>12.897</v>
      </c>
      <c r="H8" s="59">
        <f>'DRIs DATA 입력'!H8</f>
        <v>18.562000000000001</v>
      </c>
      <c r="I8" s="46"/>
      <c r="J8" s="59" t="s">
        <v>216</v>
      </c>
      <c r="K8" s="59">
        <f>'DRIs DATA 입력'!K8</f>
        <v>4.9850000000000003</v>
      </c>
      <c r="L8" s="59">
        <f>'DRIs DATA 입력'!L8</f>
        <v>21.045999999999999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717.48193000000003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29.346893000000001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4.7876453000000003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264.61063000000001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82.033134000000004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3.4387607999999998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2.6328547000000002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22.660301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3.8581246999999999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783.92650000000003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13.414350499999999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4.7686542999999997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0.46033796999999999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793.99743999999998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2156.1410000000001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8769.8549999999996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3905.0592999999999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95.943280000000001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169.14984000000001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26.681961000000001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19.898544000000001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1771.316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0.10332971000000001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5.2703850000000001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281.74572999999998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156.47587999999999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C14" sqref="AC1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324</v>
      </c>
      <c r="G1" s="62" t="s">
        <v>288</v>
      </c>
      <c r="H1" s="61" t="s">
        <v>325</v>
      </c>
    </row>
    <row r="3" spans="1:27" x14ac:dyDescent="0.3">
      <c r="A3" s="71" t="s">
        <v>289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290</v>
      </c>
      <c r="B4" s="69"/>
      <c r="C4" s="69"/>
      <c r="E4" s="66" t="s">
        <v>326</v>
      </c>
      <c r="F4" s="67"/>
      <c r="G4" s="67"/>
      <c r="H4" s="68"/>
      <c r="J4" s="66" t="s">
        <v>291</v>
      </c>
      <c r="K4" s="67"/>
      <c r="L4" s="68"/>
      <c r="N4" s="69" t="s">
        <v>327</v>
      </c>
      <c r="O4" s="69"/>
      <c r="P4" s="69"/>
      <c r="Q4" s="69"/>
      <c r="R4" s="69"/>
      <c r="S4" s="69"/>
      <c r="U4" s="69" t="s">
        <v>328</v>
      </c>
      <c r="V4" s="69"/>
      <c r="W4" s="69"/>
      <c r="X4" s="69"/>
      <c r="Y4" s="69"/>
      <c r="Z4" s="69"/>
    </row>
    <row r="5" spans="1:27" x14ac:dyDescent="0.3">
      <c r="A5" s="65"/>
      <c r="B5" s="65" t="s">
        <v>329</v>
      </c>
      <c r="C5" s="65" t="s">
        <v>283</v>
      </c>
      <c r="E5" s="65"/>
      <c r="F5" s="65" t="s">
        <v>330</v>
      </c>
      <c r="G5" s="65" t="s">
        <v>331</v>
      </c>
      <c r="H5" s="65" t="s">
        <v>46</v>
      </c>
      <c r="J5" s="65"/>
      <c r="K5" s="65" t="s">
        <v>332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333</v>
      </c>
      <c r="S5" s="65" t="s">
        <v>334</v>
      </c>
      <c r="U5" s="65"/>
      <c r="V5" s="65" t="s">
        <v>293</v>
      </c>
      <c r="W5" s="65" t="s">
        <v>294</v>
      </c>
      <c r="X5" s="65" t="s">
        <v>335</v>
      </c>
      <c r="Y5" s="65" t="s">
        <v>279</v>
      </c>
      <c r="Z5" s="65" t="s">
        <v>334</v>
      </c>
    </row>
    <row r="6" spans="1:27" x14ac:dyDescent="0.3">
      <c r="A6" s="65" t="s">
        <v>290</v>
      </c>
      <c r="B6" s="65">
        <v>2000</v>
      </c>
      <c r="C6" s="65">
        <v>3492.7516999999998</v>
      </c>
      <c r="E6" s="65" t="s">
        <v>296</v>
      </c>
      <c r="F6" s="65">
        <v>55</v>
      </c>
      <c r="G6" s="65">
        <v>15</v>
      </c>
      <c r="H6" s="65">
        <v>7</v>
      </c>
      <c r="J6" s="65" t="s">
        <v>296</v>
      </c>
      <c r="K6" s="65">
        <v>0.1</v>
      </c>
      <c r="L6" s="65">
        <v>4</v>
      </c>
      <c r="N6" s="65" t="s">
        <v>336</v>
      </c>
      <c r="O6" s="65">
        <v>45</v>
      </c>
      <c r="P6" s="65">
        <v>55</v>
      </c>
      <c r="Q6" s="65">
        <v>0</v>
      </c>
      <c r="R6" s="65">
        <v>0</v>
      </c>
      <c r="S6" s="65">
        <v>138.39161999999999</v>
      </c>
      <c r="U6" s="65" t="s">
        <v>297</v>
      </c>
      <c r="V6" s="65">
        <v>0</v>
      </c>
      <c r="W6" s="65">
        <v>0</v>
      </c>
      <c r="X6" s="65">
        <v>25</v>
      </c>
      <c r="Y6" s="65">
        <v>0</v>
      </c>
      <c r="Z6" s="65">
        <v>45.833995999999999</v>
      </c>
    </row>
    <row r="7" spans="1:27" x14ac:dyDescent="0.3">
      <c r="E7" s="65" t="s">
        <v>337</v>
      </c>
      <c r="F7" s="65">
        <v>65</v>
      </c>
      <c r="G7" s="65">
        <v>30</v>
      </c>
      <c r="H7" s="65">
        <v>20</v>
      </c>
      <c r="J7" s="65" t="s">
        <v>338</v>
      </c>
      <c r="K7" s="65">
        <v>1</v>
      </c>
      <c r="L7" s="65">
        <v>10</v>
      </c>
    </row>
    <row r="8" spans="1:27" x14ac:dyDescent="0.3">
      <c r="E8" s="65" t="s">
        <v>298</v>
      </c>
      <c r="F8" s="65">
        <v>68.542000000000002</v>
      </c>
      <c r="G8" s="65">
        <v>12.897</v>
      </c>
      <c r="H8" s="65">
        <v>18.562000000000001</v>
      </c>
      <c r="J8" s="65" t="s">
        <v>298</v>
      </c>
      <c r="K8" s="65">
        <v>4.9850000000000003</v>
      </c>
      <c r="L8" s="65">
        <v>21.045999999999999</v>
      </c>
    </row>
    <row r="13" spans="1:27" x14ac:dyDescent="0.3">
      <c r="A13" s="70" t="s">
        <v>299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300</v>
      </c>
      <c r="B14" s="69"/>
      <c r="C14" s="69"/>
      <c r="D14" s="69"/>
      <c r="E14" s="69"/>
      <c r="F14" s="69"/>
      <c r="H14" s="69" t="s">
        <v>301</v>
      </c>
      <c r="I14" s="69"/>
      <c r="J14" s="69"/>
      <c r="K14" s="69"/>
      <c r="L14" s="69"/>
      <c r="M14" s="69"/>
      <c r="O14" s="69" t="s">
        <v>302</v>
      </c>
      <c r="P14" s="69"/>
      <c r="Q14" s="69"/>
      <c r="R14" s="69"/>
      <c r="S14" s="69"/>
      <c r="T14" s="69"/>
      <c r="V14" s="69" t="s">
        <v>339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293</v>
      </c>
      <c r="C15" s="65" t="s">
        <v>294</v>
      </c>
      <c r="D15" s="65" t="s">
        <v>295</v>
      </c>
      <c r="E15" s="65" t="s">
        <v>279</v>
      </c>
      <c r="F15" s="65" t="s">
        <v>283</v>
      </c>
      <c r="H15" s="65"/>
      <c r="I15" s="65" t="s">
        <v>293</v>
      </c>
      <c r="J15" s="65" t="s">
        <v>294</v>
      </c>
      <c r="K15" s="65" t="s">
        <v>295</v>
      </c>
      <c r="L15" s="65" t="s">
        <v>279</v>
      </c>
      <c r="M15" s="65" t="s">
        <v>283</v>
      </c>
      <c r="O15" s="65"/>
      <c r="P15" s="65" t="s">
        <v>293</v>
      </c>
      <c r="Q15" s="65" t="s">
        <v>294</v>
      </c>
      <c r="R15" s="65" t="s">
        <v>295</v>
      </c>
      <c r="S15" s="65" t="s">
        <v>279</v>
      </c>
      <c r="T15" s="65" t="s">
        <v>283</v>
      </c>
      <c r="V15" s="65"/>
      <c r="W15" s="65" t="s">
        <v>293</v>
      </c>
      <c r="X15" s="65" t="s">
        <v>294</v>
      </c>
      <c r="Y15" s="65" t="s">
        <v>295</v>
      </c>
      <c r="Z15" s="65" t="s">
        <v>279</v>
      </c>
      <c r="AA15" s="65" t="s">
        <v>283</v>
      </c>
    </row>
    <row r="16" spans="1:27" x14ac:dyDescent="0.3">
      <c r="A16" s="65" t="s">
        <v>303</v>
      </c>
      <c r="B16" s="65">
        <v>500</v>
      </c>
      <c r="C16" s="65">
        <v>700</v>
      </c>
      <c r="D16" s="65">
        <v>0</v>
      </c>
      <c r="E16" s="65">
        <v>3000</v>
      </c>
      <c r="F16" s="65">
        <v>717.48193000000003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29.346893000000001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4.7876453000000003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264.61063000000001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308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311</v>
      </c>
      <c r="AR24" s="69"/>
      <c r="AS24" s="69"/>
      <c r="AT24" s="69"/>
      <c r="AU24" s="69"/>
      <c r="AV24" s="69"/>
      <c r="AX24" s="69" t="s">
        <v>312</v>
      </c>
      <c r="AY24" s="69"/>
      <c r="AZ24" s="69"/>
      <c r="BA24" s="69"/>
      <c r="BB24" s="69"/>
      <c r="BC24" s="69"/>
      <c r="BE24" s="69" t="s">
        <v>313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293</v>
      </c>
      <c r="C25" s="65" t="s">
        <v>294</v>
      </c>
      <c r="D25" s="65" t="s">
        <v>295</v>
      </c>
      <c r="E25" s="65" t="s">
        <v>279</v>
      </c>
      <c r="F25" s="65" t="s">
        <v>283</v>
      </c>
      <c r="H25" s="65"/>
      <c r="I25" s="65" t="s">
        <v>293</v>
      </c>
      <c r="J25" s="65" t="s">
        <v>294</v>
      </c>
      <c r="K25" s="65" t="s">
        <v>295</v>
      </c>
      <c r="L25" s="65" t="s">
        <v>279</v>
      </c>
      <c r="M25" s="65" t="s">
        <v>283</v>
      </c>
      <c r="O25" s="65"/>
      <c r="P25" s="65" t="s">
        <v>293</v>
      </c>
      <c r="Q25" s="65" t="s">
        <v>294</v>
      </c>
      <c r="R25" s="65" t="s">
        <v>295</v>
      </c>
      <c r="S25" s="65" t="s">
        <v>279</v>
      </c>
      <c r="T25" s="65" t="s">
        <v>283</v>
      </c>
      <c r="V25" s="65"/>
      <c r="W25" s="65" t="s">
        <v>293</v>
      </c>
      <c r="X25" s="65" t="s">
        <v>294</v>
      </c>
      <c r="Y25" s="65" t="s">
        <v>295</v>
      </c>
      <c r="Z25" s="65" t="s">
        <v>279</v>
      </c>
      <c r="AA25" s="65" t="s">
        <v>283</v>
      </c>
      <c r="AC25" s="65"/>
      <c r="AD25" s="65" t="s">
        <v>293</v>
      </c>
      <c r="AE25" s="65" t="s">
        <v>294</v>
      </c>
      <c r="AF25" s="65" t="s">
        <v>295</v>
      </c>
      <c r="AG25" s="65" t="s">
        <v>279</v>
      </c>
      <c r="AH25" s="65" t="s">
        <v>283</v>
      </c>
      <c r="AJ25" s="65"/>
      <c r="AK25" s="65" t="s">
        <v>293</v>
      </c>
      <c r="AL25" s="65" t="s">
        <v>294</v>
      </c>
      <c r="AM25" s="65" t="s">
        <v>295</v>
      </c>
      <c r="AN25" s="65" t="s">
        <v>279</v>
      </c>
      <c r="AO25" s="65" t="s">
        <v>283</v>
      </c>
      <c r="AQ25" s="65"/>
      <c r="AR25" s="65" t="s">
        <v>293</v>
      </c>
      <c r="AS25" s="65" t="s">
        <v>294</v>
      </c>
      <c r="AT25" s="65" t="s">
        <v>295</v>
      </c>
      <c r="AU25" s="65" t="s">
        <v>279</v>
      </c>
      <c r="AV25" s="65" t="s">
        <v>283</v>
      </c>
      <c r="AX25" s="65"/>
      <c r="AY25" s="65" t="s">
        <v>293</v>
      </c>
      <c r="AZ25" s="65" t="s">
        <v>294</v>
      </c>
      <c r="BA25" s="65" t="s">
        <v>295</v>
      </c>
      <c r="BB25" s="65" t="s">
        <v>279</v>
      </c>
      <c r="BC25" s="65" t="s">
        <v>283</v>
      </c>
      <c r="BE25" s="65"/>
      <c r="BF25" s="65" t="s">
        <v>293</v>
      </c>
      <c r="BG25" s="65" t="s">
        <v>294</v>
      </c>
      <c r="BH25" s="65" t="s">
        <v>295</v>
      </c>
      <c r="BI25" s="65" t="s">
        <v>279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82.033134000000004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3.4387607999999998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2.6328547000000002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22.660301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3.8581246999999999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783.92650000000003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13.414350499999999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4.7686542999999997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0.46033796999999999</v>
      </c>
    </row>
    <row r="33" spans="1:68" x14ac:dyDescent="0.3">
      <c r="A33" s="70" t="s">
        <v>315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317</v>
      </c>
      <c r="W34" s="69"/>
      <c r="X34" s="69"/>
      <c r="Y34" s="69"/>
      <c r="Z34" s="69"/>
      <c r="AA34" s="69"/>
      <c r="AC34" s="69" t="s">
        <v>277</v>
      </c>
      <c r="AD34" s="69"/>
      <c r="AE34" s="69"/>
      <c r="AF34" s="69"/>
      <c r="AG34" s="69"/>
      <c r="AH34" s="69"/>
      <c r="AJ34" s="69" t="s">
        <v>278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293</v>
      </c>
      <c r="C35" s="65" t="s">
        <v>294</v>
      </c>
      <c r="D35" s="65" t="s">
        <v>295</v>
      </c>
      <c r="E35" s="65" t="s">
        <v>279</v>
      </c>
      <c r="F35" s="65" t="s">
        <v>283</v>
      </c>
      <c r="H35" s="65"/>
      <c r="I35" s="65" t="s">
        <v>293</v>
      </c>
      <c r="J35" s="65" t="s">
        <v>294</v>
      </c>
      <c r="K35" s="65" t="s">
        <v>295</v>
      </c>
      <c r="L35" s="65" t="s">
        <v>279</v>
      </c>
      <c r="M35" s="65" t="s">
        <v>283</v>
      </c>
      <c r="O35" s="65"/>
      <c r="P35" s="65" t="s">
        <v>293</v>
      </c>
      <c r="Q35" s="65" t="s">
        <v>294</v>
      </c>
      <c r="R35" s="65" t="s">
        <v>295</v>
      </c>
      <c r="S35" s="65" t="s">
        <v>279</v>
      </c>
      <c r="T35" s="65" t="s">
        <v>283</v>
      </c>
      <c r="V35" s="65"/>
      <c r="W35" s="65" t="s">
        <v>293</v>
      </c>
      <c r="X35" s="65" t="s">
        <v>294</v>
      </c>
      <c r="Y35" s="65" t="s">
        <v>295</v>
      </c>
      <c r="Z35" s="65" t="s">
        <v>279</v>
      </c>
      <c r="AA35" s="65" t="s">
        <v>283</v>
      </c>
      <c r="AC35" s="65"/>
      <c r="AD35" s="65" t="s">
        <v>293</v>
      </c>
      <c r="AE35" s="65" t="s">
        <v>294</v>
      </c>
      <c r="AF35" s="65" t="s">
        <v>295</v>
      </c>
      <c r="AG35" s="65" t="s">
        <v>279</v>
      </c>
      <c r="AH35" s="65" t="s">
        <v>283</v>
      </c>
      <c r="AJ35" s="65"/>
      <c r="AK35" s="65" t="s">
        <v>293</v>
      </c>
      <c r="AL35" s="65" t="s">
        <v>294</v>
      </c>
      <c r="AM35" s="65" t="s">
        <v>295</v>
      </c>
      <c r="AN35" s="65" t="s">
        <v>279</v>
      </c>
      <c r="AO35" s="65" t="s">
        <v>283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793.99743999999998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2156.1410000000001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8769.8549999999996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3905.0592999999999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95.943280000000001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169.14984000000001</v>
      </c>
    </row>
    <row r="43" spans="1:68" x14ac:dyDescent="0.3">
      <c r="A43" s="70" t="s">
        <v>280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340</v>
      </c>
      <c r="B44" s="69"/>
      <c r="C44" s="69"/>
      <c r="D44" s="69"/>
      <c r="E44" s="69"/>
      <c r="F44" s="69"/>
      <c r="H44" s="69" t="s">
        <v>318</v>
      </c>
      <c r="I44" s="69"/>
      <c r="J44" s="69"/>
      <c r="K44" s="69"/>
      <c r="L44" s="69"/>
      <c r="M44" s="69"/>
      <c r="O44" s="69" t="s">
        <v>341</v>
      </c>
      <c r="P44" s="69"/>
      <c r="Q44" s="69"/>
      <c r="R44" s="69"/>
      <c r="S44" s="69"/>
      <c r="T44" s="69"/>
      <c r="V44" s="69" t="s">
        <v>342</v>
      </c>
      <c r="W44" s="69"/>
      <c r="X44" s="69"/>
      <c r="Y44" s="69"/>
      <c r="Z44" s="69"/>
      <c r="AA44" s="69"/>
      <c r="AC44" s="69" t="s">
        <v>319</v>
      </c>
      <c r="AD44" s="69"/>
      <c r="AE44" s="69"/>
      <c r="AF44" s="69"/>
      <c r="AG44" s="69"/>
      <c r="AH44" s="69"/>
      <c r="AJ44" s="69" t="s">
        <v>320</v>
      </c>
      <c r="AK44" s="69"/>
      <c r="AL44" s="69"/>
      <c r="AM44" s="69"/>
      <c r="AN44" s="69"/>
      <c r="AO44" s="69"/>
      <c r="AQ44" s="69" t="s">
        <v>281</v>
      </c>
      <c r="AR44" s="69"/>
      <c r="AS44" s="69"/>
      <c r="AT44" s="69"/>
      <c r="AU44" s="69"/>
      <c r="AV44" s="69"/>
      <c r="AX44" s="69" t="s">
        <v>282</v>
      </c>
      <c r="AY44" s="69"/>
      <c r="AZ44" s="69"/>
      <c r="BA44" s="69"/>
      <c r="BB44" s="69"/>
      <c r="BC44" s="69"/>
      <c r="BE44" s="69" t="s">
        <v>321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293</v>
      </c>
      <c r="C45" s="65" t="s">
        <v>294</v>
      </c>
      <c r="D45" s="65" t="s">
        <v>295</v>
      </c>
      <c r="E45" s="65" t="s">
        <v>279</v>
      </c>
      <c r="F45" s="65" t="s">
        <v>283</v>
      </c>
      <c r="H45" s="65"/>
      <c r="I45" s="65" t="s">
        <v>293</v>
      </c>
      <c r="J45" s="65" t="s">
        <v>294</v>
      </c>
      <c r="K45" s="65" t="s">
        <v>295</v>
      </c>
      <c r="L45" s="65" t="s">
        <v>279</v>
      </c>
      <c r="M45" s="65" t="s">
        <v>283</v>
      </c>
      <c r="O45" s="65"/>
      <c r="P45" s="65" t="s">
        <v>293</v>
      </c>
      <c r="Q45" s="65" t="s">
        <v>294</v>
      </c>
      <c r="R45" s="65" t="s">
        <v>295</v>
      </c>
      <c r="S45" s="65" t="s">
        <v>279</v>
      </c>
      <c r="T45" s="65" t="s">
        <v>283</v>
      </c>
      <c r="V45" s="65"/>
      <c r="W45" s="65" t="s">
        <v>293</v>
      </c>
      <c r="X45" s="65" t="s">
        <v>294</v>
      </c>
      <c r="Y45" s="65" t="s">
        <v>295</v>
      </c>
      <c r="Z45" s="65" t="s">
        <v>279</v>
      </c>
      <c r="AA45" s="65" t="s">
        <v>283</v>
      </c>
      <c r="AC45" s="65"/>
      <c r="AD45" s="65" t="s">
        <v>293</v>
      </c>
      <c r="AE45" s="65" t="s">
        <v>294</v>
      </c>
      <c r="AF45" s="65" t="s">
        <v>295</v>
      </c>
      <c r="AG45" s="65" t="s">
        <v>279</v>
      </c>
      <c r="AH45" s="65" t="s">
        <v>283</v>
      </c>
      <c r="AJ45" s="65"/>
      <c r="AK45" s="65" t="s">
        <v>293</v>
      </c>
      <c r="AL45" s="65" t="s">
        <v>294</v>
      </c>
      <c r="AM45" s="65" t="s">
        <v>295</v>
      </c>
      <c r="AN45" s="65" t="s">
        <v>279</v>
      </c>
      <c r="AO45" s="65" t="s">
        <v>283</v>
      </c>
      <c r="AQ45" s="65"/>
      <c r="AR45" s="65" t="s">
        <v>293</v>
      </c>
      <c r="AS45" s="65" t="s">
        <v>294</v>
      </c>
      <c r="AT45" s="65" t="s">
        <v>295</v>
      </c>
      <c r="AU45" s="65" t="s">
        <v>279</v>
      </c>
      <c r="AV45" s="65" t="s">
        <v>283</v>
      </c>
      <c r="AX45" s="65"/>
      <c r="AY45" s="65" t="s">
        <v>293</v>
      </c>
      <c r="AZ45" s="65" t="s">
        <v>294</v>
      </c>
      <c r="BA45" s="65" t="s">
        <v>295</v>
      </c>
      <c r="BB45" s="65" t="s">
        <v>279</v>
      </c>
      <c r="BC45" s="65" t="s">
        <v>283</v>
      </c>
      <c r="BE45" s="65"/>
      <c r="BF45" s="65" t="s">
        <v>293</v>
      </c>
      <c r="BG45" s="65" t="s">
        <v>294</v>
      </c>
      <c r="BH45" s="65" t="s">
        <v>295</v>
      </c>
      <c r="BI45" s="65" t="s">
        <v>279</v>
      </c>
      <c r="BJ45" s="65" t="s">
        <v>283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26.681961000000001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19.898544000000001</v>
      </c>
      <c r="O46" s="65" t="s">
        <v>284</v>
      </c>
      <c r="P46" s="65">
        <v>600</v>
      </c>
      <c r="Q46" s="65">
        <v>800</v>
      </c>
      <c r="R46" s="65">
        <v>0</v>
      </c>
      <c r="S46" s="65">
        <v>10000</v>
      </c>
      <c r="T46" s="65">
        <v>1771.316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0.10332971000000001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5.2703850000000001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281.74572999999998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156.47587999999999</v>
      </c>
      <c r="AX46" s="65" t="s">
        <v>285</v>
      </c>
      <c r="AY46" s="65"/>
      <c r="AZ46" s="65"/>
      <c r="BA46" s="65"/>
      <c r="BB46" s="65"/>
      <c r="BC46" s="65"/>
      <c r="BE46" s="65" t="s">
        <v>286</v>
      </c>
      <c r="BF46" s="65"/>
      <c r="BG46" s="65"/>
      <c r="BH46" s="65"/>
      <c r="BI46" s="65"/>
      <c r="BJ46" s="65"/>
    </row>
  </sheetData>
  <mergeCells count="38">
    <mergeCell ref="A3:Z3"/>
    <mergeCell ref="U4:Z4"/>
    <mergeCell ref="A4:C4"/>
    <mergeCell ref="AJ34:AO34"/>
    <mergeCell ref="A33:AO33"/>
    <mergeCell ref="A34:F34"/>
    <mergeCell ref="H34:M34"/>
    <mergeCell ref="O34:T34"/>
    <mergeCell ref="V34:AA3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1" sqref="E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322</v>
      </c>
      <c r="B2" s="61" t="s">
        <v>323</v>
      </c>
      <c r="C2" s="61" t="s">
        <v>276</v>
      </c>
      <c r="D2" s="61">
        <v>72</v>
      </c>
      <c r="E2" s="61">
        <v>3492.7516999999998</v>
      </c>
      <c r="F2" s="61">
        <v>511.02600000000001</v>
      </c>
      <c r="G2" s="61">
        <v>96.153274999999994</v>
      </c>
      <c r="H2" s="61">
        <v>64.756225999999998</v>
      </c>
      <c r="I2" s="61">
        <v>31.397048999999999</v>
      </c>
      <c r="J2" s="61">
        <v>138.39161999999999</v>
      </c>
      <c r="K2" s="61">
        <v>88.014150000000001</v>
      </c>
      <c r="L2" s="61">
        <v>50.377453000000003</v>
      </c>
      <c r="M2" s="61">
        <v>45.833995999999999</v>
      </c>
      <c r="N2" s="61">
        <v>5.2164583000000002</v>
      </c>
      <c r="O2" s="61">
        <v>24.845866999999998</v>
      </c>
      <c r="P2" s="61">
        <v>1304.6642999999999</v>
      </c>
      <c r="Q2" s="61">
        <v>40.425907000000002</v>
      </c>
      <c r="R2" s="61">
        <v>717.48193000000003</v>
      </c>
      <c r="S2" s="61">
        <v>157.58771999999999</v>
      </c>
      <c r="T2" s="61">
        <v>6718.73</v>
      </c>
      <c r="U2" s="61">
        <v>4.7876453000000003</v>
      </c>
      <c r="V2" s="61">
        <v>29.346893000000001</v>
      </c>
      <c r="W2" s="61">
        <v>264.61063000000001</v>
      </c>
      <c r="X2" s="61">
        <v>82.033134000000004</v>
      </c>
      <c r="Y2" s="61">
        <v>3.4387607999999998</v>
      </c>
      <c r="Z2" s="61">
        <v>2.6328547000000002</v>
      </c>
      <c r="AA2" s="61">
        <v>22.660301</v>
      </c>
      <c r="AB2" s="61">
        <v>3.8581246999999999</v>
      </c>
      <c r="AC2" s="61">
        <v>783.92650000000003</v>
      </c>
      <c r="AD2" s="61">
        <v>13.414350499999999</v>
      </c>
      <c r="AE2" s="61">
        <v>4.7686542999999997</v>
      </c>
      <c r="AF2" s="61">
        <v>0.46033796999999999</v>
      </c>
      <c r="AG2" s="61">
        <v>793.99743999999998</v>
      </c>
      <c r="AH2" s="61">
        <v>528.54330000000004</v>
      </c>
      <c r="AI2" s="61">
        <v>265.45416</v>
      </c>
      <c r="AJ2" s="61">
        <v>2156.1410000000001</v>
      </c>
      <c r="AK2" s="61">
        <v>8769.8549999999996</v>
      </c>
      <c r="AL2" s="61">
        <v>95.943280000000001</v>
      </c>
      <c r="AM2" s="61">
        <v>3905.0592999999999</v>
      </c>
      <c r="AN2" s="61">
        <v>169.14984000000001</v>
      </c>
      <c r="AO2" s="61">
        <v>26.681961000000001</v>
      </c>
      <c r="AP2" s="61">
        <v>19.667887</v>
      </c>
      <c r="AQ2" s="61">
        <v>7.0140757999999996</v>
      </c>
      <c r="AR2" s="61">
        <v>19.898544000000001</v>
      </c>
      <c r="AS2" s="61">
        <v>1771.316</v>
      </c>
      <c r="AT2" s="61">
        <v>0.10332971000000001</v>
      </c>
      <c r="AU2" s="61">
        <v>5.2703850000000001</v>
      </c>
      <c r="AV2" s="61">
        <v>281.74572999999998</v>
      </c>
      <c r="AW2" s="61">
        <v>156.47587999999999</v>
      </c>
      <c r="AX2" s="61">
        <v>7.9238610000000001E-2</v>
      </c>
      <c r="AY2" s="61">
        <v>1.2305368000000001</v>
      </c>
      <c r="AZ2" s="61">
        <v>661.93005000000005</v>
      </c>
      <c r="BA2" s="61">
        <v>95.698009999999996</v>
      </c>
      <c r="BB2" s="61">
        <v>23.764973000000001</v>
      </c>
      <c r="BC2" s="61">
        <v>26.470566000000002</v>
      </c>
      <c r="BD2" s="61">
        <v>45.445315999999998</v>
      </c>
      <c r="BE2" s="61">
        <v>4.4004183000000001</v>
      </c>
      <c r="BF2" s="61">
        <v>27.88428</v>
      </c>
      <c r="BG2" s="61">
        <v>1.1518281E-3</v>
      </c>
      <c r="BH2" s="61">
        <v>5.6597847E-3</v>
      </c>
      <c r="BI2" s="61">
        <v>4.2228370000000001E-3</v>
      </c>
      <c r="BJ2" s="61">
        <v>0.1055388</v>
      </c>
      <c r="BK2" s="61">
        <v>8.8602166000000004E-5</v>
      </c>
      <c r="BL2" s="61">
        <v>0.21271527000000001</v>
      </c>
      <c r="BM2" s="61">
        <v>3.4754269999999998</v>
      </c>
      <c r="BN2" s="61">
        <v>0.78637694999999996</v>
      </c>
      <c r="BO2" s="61">
        <v>80.030280000000005</v>
      </c>
      <c r="BP2" s="61">
        <v>11.014785</v>
      </c>
      <c r="BQ2" s="61">
        <v>24.799009999999999</v>
      </c>
      <c r="BR2" s="61">
        <v>97.374619999999993</v>
      </c>
      <c r="BS2" s="61">
        <v>79.285749999999993</v>
      </c>
      <c r="BT2" s="61">
        <v>14.603657999999999</v>
      </c>
      <c r="BU2" s="61">
        <v>1.9445741999999999E-2</v>
      </c>
      <c r="BV2" s="61">
        <v>7.3233099999999995E-2</v>
      </c>
      <c r="BW2" s="61">
        <v>0.92595892999999996</v>
      </c>
      <c r="BX2" s="61">
        <v>1.7251080999999999</v>
      </c>
      <c r="BY2" s="61">
        <v>0.20719114</v>
      </c>
      <c r="BZ2" s="61">
        <v>3.364455E-4</v>
      </c>
      <c r="CA2" s="61">
        <v>1.8949965</v>
      </c>
      <c r="CB2" s="61">
        <v>3.2728979999999998E-2</v>
      </c>
      <c r="CC2" s="61">
        <v>0.28712670000000001</v>
      </c>
      <c r="CD2" s="61">
        <v>2.0724868999999999</v>
      </c>
      <c r="CE2" s="61">
        <v>0.21922903999999999</v>
      </c>
      <c r="CF2" s="61">
        <v>0.40447836999999998</v>
      </c>
      <c r="CG2" s="61">
        <v>0</v>
      </c>
      <c r="CH2" s="61">
        <v>4.6454969999999998E-2</v>
      </c>
      <c r="CI2" s="61">
        <v>2.5328759999999999E-3</v>
      </c>
      <c r="CJ2" s="61">
        <v>4.5899834999999998</v>
      </c>
      <c r="CK2" s="61">
        <v>5.8780319999999997E-2</v>
      </c>
      <c r="CL2" s="61">
        <v>0.88307460000000004</v>
      </c>
      <c r="CM2" s="61">
        <v>3.2012130999999999</v>
      </c>
      <c r="CN2" s="61">
        <v>5881.875</v>
      </c>
      <c r="CO2" s="61">
        <v>10680.995999999999</v>
      </c>
      <c r="CP2" s="61">
        <v>7232.5635000000002</v>
      </c>
      <c r="CQ2" s="61">
        <v>1932.5703000000001</v>
      </c>
      <c r="CR2" s="61">
        <v>1238.4403</v>
      </c>
      <c r="CS2" s="61">
        <v>604.67110000000002</v>
      </c>
      <c r="CT2" s="61">
        <v>6524.9486999999999</v>
      </c>
      <c r="CU2" s="61">
        <v>4236.1890000000003</v>
      </c>
      <c r="CV2" s="61">
        <v>2145.0001999999999</v>
      </c>
      <c r="CW2" s="61">
        <v>4858.6752999999999</v>
      </c>
      <c r="CX2" s="61">
        <v>1505.5952</v>
      </c>
      <c r="CY2" s="61">
        <v>6612.6369999999997</v>
      </c>
      <c r="CZ2" s="61">
        <v>3394.7521999999999</v>
      </c>
      <c r="DA2" s="61">
        <v>10435.528</v>
      </c>
      <c r="DB2" s="61">
        <v>7962.3046999999997</v>
      </c>
      <c r="DC2" s="61">
        <v>16619.353999999999</v>
      </c>
      <c r="DD2" s="61">
        <v>27707.48</v>
      </c>
      <c r="DE2" s="61">
        <v>5634.4889999999996</v>
      </c>
      <c r="DF2" s="61">
        <v>9348.768</v>
      </c>
      <c r="DG2" s="61">
        <v>6498.2826999999997</v>
      </c>
      <c r="DH2" s="61">
        <v>147.20125999999999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95.698009999999996</v>
      </c>
      <c r="B6">
        <f>BB2</f>
        <v>23.764973000000001</v>
      </c>
      <c r="C6">
        <f>BC2</f>
        <v>26.470566000000002</v>
      </c>
      <c r="D6">
        <f>BD2</f>
        <v>45.445315999999998</v>
      </c>
    </row>
    <row r="7" spans="1:113" x14ac:dyDescent="0.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18150</v>
      </c>
      <c r="C2" s="56">
        <f ca="1">YEAR(TODAY())-YEAR(B2)+IF(TODAY()&gt;=DATE(YEAR(TODAY()),MONTH(B2),DAY(B2)),0,-1)</f>
        <v>72</v>
      </c>
      <c r="E2" s="52">
        <v>166</v>
      </c>
      <c r="F2" s="53" t="s">
        <v>39</v>
      </c>
      <c r="G2" s="52">
        <v>69</v>
      </c>
      <c r="H2" s="51" t="s">
        <v>41</v>
      </c>
      <c r="I2" s="72">
        <f>ROUND(G3/E3^2,1)</f>
        <v>25</v>
      </c>
    </row>
    <row r="3" spans="1:9" x14ac:dyDescent="0.3">
      <c r="E3" s="51">
        <f>E2/100</f>
        <v>1.66</v>
      </c>
      <c r="F3" s="51" t="s">
        <v>40</v>
      </c>
      <c r="G3" s="51">
        <f>G2</f>
        <v>69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44649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안효명, ID : H1310193)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03월 31일 13:57:52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4" sqref="AB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44649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72</v>
      </c>
      <c r="G12" s="137"/>
      <c r="H12" s="137"/>
      <c r="I12" s="137"/>
      <c r="K12" s="128">
        <f>'개인정보 및 신체계측 입력'!E2</f>
        <v>166</v>
      </c>
      <c r="L12" s="129"/>
      <c r="M12" s="122">
        <f>'개인정보 및 신체계측 입력'!G2</f>
        <v>69</v>
      </c>
      <c r="N12" s="123"/>
      <c r="O12" s="118" t="s">
        <v>271</v>
      </c>
      <c r="P12" s="112"/>
      <c r="Q12" s="115">
        <f>'개인정보 및 신체계측 입력'!I2</f>
        <v>25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안효명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68.542000000000002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12.897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18.562000000000001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21</v>
      </c>
      <c r="L72" s="36" t="s">
        <v>53</v>
      </c>
      <c r="M72" s="36">
        <f>ROUND('DRIs DATA'!K8,1)</f>
        <v>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95.66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244.56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82.03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257.20999999999998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99.25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584.66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266.82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2022-03-31T05:02:36Z</dcterms:modified>
</cp:coreProperties>
</file>