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<sst xmlns="http://schemas.openxmlformats.org/spreadsheetml/2006/main" count="692" uniqueCount="337">
  <si>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</si>
  <si>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</si>
  <si>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</si>
  <si>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</si>
  <si>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</si>
  <si>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</si>
  <si>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</si>
  <si>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</si>
  <si>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</si>
  <si>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</si>
  <si>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</si>
  <si>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</si>
  <si>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</si>
  <si>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</si>
  <si>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</si>
  <si>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</si>
  <si>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</si>
  <si>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</si>
  <si>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</si>
  <si>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</si>
  <si>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</si>
  <si>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</si>
  <si>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</si>
  <si>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</si>
  <si>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</si>
  <si>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</si>
  <si>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</si>
  <si>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</si>
  <si>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</si>
  <si>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</si>
  <si>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</si>
  <si>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</si>
  <si>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</si>
  <si>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</si>
  <si>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</si>
  <si>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</si>
  <si>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</si>
  <si>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</si>
  <si>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</si>
  <si>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</si>
  <si>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</si>
  <si>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</si>
  <si>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</si>
  <si>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</si>
  <si>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</si>
  <si>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</si>
  <si>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</si>
  <si>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</si>
  <si>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</si>
  <si>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</si>
  <si>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</si>
  <si>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</si>
  <si>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</si>
  <si>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</si>
  <si>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</si>
  <si>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</si>
  <si>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</si>
  <si>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</si>
  <si>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</si>
  <si>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</si>
  <si>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</si>
  <si>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</si>
  <si>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</si>
  <si>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</si>
  <si>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</si>
  <si>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</si>
  <si>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</si>
  <si>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</si>
  <si>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</si>
  <si>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</si>
  <si>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</si>
  <si>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</si>
  <si>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</si>
  <si>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</si>
  <si>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</si>
  <si>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</si>
  <si>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</si>
  <si>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</si>
  <si>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</si>
  <si>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</si>
  <si>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</si>
  <si>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</si>
  <si>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</si>
  <si>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</si>
  <si>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</si>
  <si>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</si>
  <si>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</si>
  <si>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</si>
  <si>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</si>
  <si>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</si>
  <si>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</si>
  <si>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</si>
  <si>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</si>
  <si>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</si>
  <si>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</si>
  <si>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</si>
  <si>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</si>
  <si>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</si>
  <si>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</si>
  <si>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</si>
  <si>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</si>
  <si>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</si>
  <si>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</si>
  <si>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</si>
  <si>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</si>
  <si>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</si>
  <si>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</si>
  <si>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</si>
  <si>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</si>
  <si>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</si>
  <si>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</si>
  <si>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</si>
  <si>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</si>
  <si>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</si>
  <si>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</si>
  <si>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</si>
  <si>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</si>
  <si>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</si>
  <si>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</si>
  <si>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</si>
  <si>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</si>
  <si>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</si>
  <si>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</si>
  <si>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</si>
  <si>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</si>
  <si>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</si>
  <si>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</si>
  <si>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</si>
  <si>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</si>
  <si>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</si>
  <si>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</si>
  <si>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</si>
  <si>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</si>
  <si>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</si>
  <si>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</si>
  <si>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</si>
  <si>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</si>
  <si>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</si>
  <si>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</si>
  <si>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</si>
  <si>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</si>
  <si>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</si>
  <si>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</si>
  <si>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</si>
  <si>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</si>
  <si>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</si>
  <si>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</si>
  <si>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</si>
  <si>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</si>
  <si>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</si>
  <si>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</si>
  <si>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</si>
  <si>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</si>
  <si>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</si>
  <si>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</si>
  <si>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</si>
  <si>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</si>
  <si>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</si>
  <si>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</si>
  <si>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</si>
  <si>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</si>
  <si>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</si>
  <si>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</si>
  <si>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</si>
  <si>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</si>
  <si>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</si>
  <si>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</si>
  <si>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</si>
  <si>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</si>
  <si>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</si>
  <si>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</si>
  <si>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</si>
  <si>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</si>
  <si>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</si>
  <si>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</si>
  <si>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</si>
  <si>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</si>
  <si>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</si>
  <si>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</si>
  <si>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</si>
  <si>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</si>
  <si>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</si>
  <si>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</si>
  <si>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</si>
  <si>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</si>
  <si>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</si>
  <si>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</si>
  <si>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</si>
  <si>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</si>
  <si>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</si>
  <si>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</si>
  <si>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</si>
  <si>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</si>
  <si>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</si>
  <si>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</si>
  <si>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</si>
  <si>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</si>
  <si>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</si>
  <si>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</si>
  <si>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</si>
  <si>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</si>
  <si>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</si>
  <si>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</si>
  <si>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</si>
  <si>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</si>
  <si>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</si>
  <si>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</si>
  <si>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</si>
  <si>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</si>
  <si>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</si>
  <si>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</si>
  <si>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</si>
  <si>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</si>
  <si>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</si>
  <si>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</si>
  <si>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</si>
  <si>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</si>
  <si>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</si>
  <si>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</si>
  <si>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</si>
  <si>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</si>
  <si>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</si>
  <si>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</si>
  <si>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</si>
  <si>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</si>
  <si>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</si>
  <si>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</si>
  <si>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</si>
  <si>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</si>
  <si>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</si>
  <si>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</si>
  <si>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</si>
  <si>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</si>
  <si>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</si>
  <si>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</si>
  <si>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</si>
  <si>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</si>
  <si>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</si>
  <si>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</si>
  <si>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</si>
  <si>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</si>
  <si>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</si>
  <si>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</si>
  <si>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</si>
  <si>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</si>
  <si>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</si>
  <si>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</si>
  <si>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</si>
  <si>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</si>
  <si>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</si>
  <si>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</si>
  <si>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</si>
  <si>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</si>
  <si>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</si>
  <si>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</si>
  <si>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</si>
  <si>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</si>
  <si>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</si>
  <si>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</si>
  <si>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</si>
  <si>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</si>
  <si>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</si>
  <si>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</si>
  <si>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</si>
  <si>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</si>
  <si>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</si>
  <si>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</si>
  <si>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</si>
  <si>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</si>
  <si>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</si>
  <si>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</si>
  <si>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</si>
  <si>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</si>
  <si>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</si>
  <si>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</si>
  <si>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</si>
  <si>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미량 무기질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</si>
  <si>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</si>
  <si>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</si>
  <si>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</si>
  <si>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</si>
  <si>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</si>
  <si>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</si>
  <si>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</si>
  <si>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</si>
  <si>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</si>
  <si>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</si>
  <si>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</si>
  <si>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</si>
  <si>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</si>
  <si>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</si>
  <si>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</si>
  <si>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</si>
  <si>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</si>
  <si>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</si>
  <si>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</si>
  <si>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</si>
  <si>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</si>
  <si>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</si>
  <si>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</si>
  <si>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</si>
  <si>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</si>
  <si>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</si>
  <si>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</si>
  <si>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</si>
  <si>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</si>
  <si>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</si>
  <si>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</si>
  <si>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</si>
  <si>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</si>
  <si>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상한섭취량</t>
    <phoneticPr fontId="1" type="noConversion"/>
  </si>
  <si>
    <t>단백질(g/일)</t>
    <phoneticPr fontId="1" type="noConversion"/>
  </si>
  <si>
    <t>적정비율(최대)</t>
    <phoneticPr fontId="1" type="noConversion"/>
  </si>
  <si>
    <t>비타민K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</si>
  <si>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</si>
  <si>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</si>
  <si>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</si>
  <si>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(설문지 : FFQ 95문항 설문지, 사용자 : 한정민, ID : H1310194)</t>
  </si>
  <si>
    <t>2022년 04월 06일 16:19:40</t>
  </si>
  <si>
    <t>불포화지방산</t>
    <phoneticPr fontId="1" type="noConversion"/>
  </si>
  <si>
    <t>섭취량</t>
    <phoneticPr fontId="1" type="noConversion"/>
  </si>
  <si>
    <t>n-3불포화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</si>
  <si>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</si>
  <si>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</si>
  <si>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</si>
  <si>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</si>
  <si>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</si>
  <si>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</si>
  <si>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</si>
  <si>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</si>
  <si>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염소</t>
    <phoneticPr fontId="1" type="noConversion"/>
  </si>
  <si>
    <t>마그네슘</t>
    <phoneticPr fontId="1" type="noConversion"/>
  </si>
  <si>
    <t>몰리브덴</t>
    <phoneticPr fontId="1" type="noConversion"/>
  </si>
  <si>
    <t>몰리브덴(ug/일)</t>
    <phoneticPr fontId="1" type="noConversion"/>
  </si>
  <si>
    <t>H1310194</t>
  </si>
  <si>
    <t>한정민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</si>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</sst>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75.465630000000004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886096"/>
        <c:axId val="261543056"/>
      </c:barChart>
      <c:catAx>
        <c:axId val="26288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43056"/>
        <c:crosses val="autoZero"/>
        <c:auto val="1"/>
        <c:lblAlgn val="ctr"/>
        <c:lblOffset val="100"/>
        <c:noMultiLvlLbl val="0"/>
      </c:catAx>
      <c:valAx>
        <c:axId val="26154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88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4.1512884999999997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7296"/>
        <c:axId val="569589256"/>
      </c:barChart>
      <c:catAx>
        <c:axId val="5695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89256"/>
        <c:crosses val="autoZero"/>
        <c:auto val="1"/>
        <c:lblAlgn val="ctr"/>
        <c:lblOffset val="100"/>
        <c:noMultiLvlLbl val="0"/>
      </c:catAx>
      <c:valAx>
        <c:axId val="5695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4.1395569999999999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4160"/>
        <c:axId val="569591608"/>
      </c:barChart>
      <c:catAx>
        <c:axId val="5695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91608"/>
        <c:crosses val="autoZero"/>
        <c:auto val="1"/>
        <c:lblAlgn val="ctr"/>
        <c:lblOffset val="100"/>
        <c:noMultiLvlLbl val="0"/>
      </c:catAx>
      <c:valAx>
        <c:axId val="5695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1213.9629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4552"/>
        <c:axId val="569585336"/>
      </c:barChart>
      <c:catAx>
        <c:axId val="56958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85336"/>
        <c:crosses val="autoZero"/>
        <c:auto val="1"/>
        <c:lblAlgn val="ctr"/>
        <c:lblOffset val="100"/>
        <c:noMultiLvlLbl val="0"/>
      </c:catAx>
      <c:valAx>
        <c:axId val="56958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3231.1777000000002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8472"/>
        <c:axId val="569590040"/>
      </c:barChart>
      <c:catAx>
        <c:axId val="56958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90040"/>
        <c:crosses val="autoZero"/>
        <c:auto val="1"/>
        <c:lblAlgn val="ctr"/>
        <c:lblOffset val="100"/>
        <c:noMultiLvlLbl val="0"/>
      </c:catAx>
      <c:valAx>
        <c:axId val="569590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241.10980000000001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5728"/>
        <c:axId val="569819616"/>
      </c:barChart>
      <c:catAx>
        <c:axId val="5695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19616"/>
        <c:crosses val="autoZero"/>
        <c:auto val="1"/>
        <c:lblAlgn val="ctr"/>
        <c:lblOffset val="100"/>
        <c:noMultiLvlLbl val="0"/>
      </c:catAx>
      <c:valAx>
        <c:axId val="56981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104.5859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1968"/>
        <c:axId val="569822752"/>
      </c:barChart>
      <c:catAx>
        <c:axId val="56982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2752"/>
        <c:crosses val="autoZero"/>
        <c:auto val="1"/>
        <c:lblAlgn val="ctr"/>
        <c:lblOffset val="100"/>
        <c:noMultiLvlLbl val="0"/>
      </c:catAx>
      <c:valAx>
        <c:axId val="56982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9.8894149999999996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5544"/>
        <c:axId val="569467896"/>
      </c:barChart>
      <c:catAx>
        <c:axId val="56946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7896"/>
        <c:crosses val="autoZero"/>
        <c:auto val="1"/>
        <c:lblAlgn val="ctr"/>
        <c:lblOffset val="100"/>
        <c:noMultiLvlLbl val="0"/>
      </c:catAx>
      <c:valAx>
        <c:axId val="569467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867.15210000000002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6720"/>
        <c:axId val="569463976"/>
      </c:barChart>
      <c:catAx>
        <c:axId val="56946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3976"/>
        <c:crosses val="autoZero"/>
        <c:auto val="1"/>
        <c:lblAlgn val="ctr"/>
        <c:lblOffset val="100"/>
        <c:noMultiLvlLbl val="0"/>
      </c:catAx>
      <c:valAx>
        <c:axId val="569463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3.0886248000000002E-2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3192"/>
        <c:axId val="569467112"/>
      </c:barChart>
      <c:catAx>
        <c:axId val="56946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7112"/>
        <c:crosses val="autoZero"/>
        <c:auto val="1"/>
        <c:lblAlgn val="ctr"/>
        <c:lblOffset val="100"/>
        <c:noMultiLvlLbl val="0"/>
      </c:catAx>
      <c:valAx>
        <c:axId val="56946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2.4432623000000002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2016"/>
        <c:axId val="569467504"/>
      </c:barChart>
      <c:catAx>
        <c:axId val="5694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7504"/>
        <c:crosses val="autoZero"/>
        <c:auto val="1"/>
        <c:lblAlgn val="ctr"/>
        <c:lblOffset val="100"/>
        <c:noMultiLvlLbl val="0"/>
      </c:catAx>
      <c:valAx>
        <c:axId val="56946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25.546189999999999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41096"/>
        <c:axId val="261541488"/>
      </c:barChart>
      <c:catAx>
        <c:axId val="26154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41488"/>
        <c:crosses val="autoZero"/>
        <c:auto val="1"/>
        <c:lblAlgn val="ctr"/>
        <c:lblOffset val="100"/>
        <c:noMultiLvlLbl val="0"/>
      </c:catAx>
      <c:valAx>
        <c:axId val="26154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200.60077999999999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8288"/>
        <c:axId val="569468680"/>
      </c:barChart>
      <c:catAx>
        <c:axId val="5694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8680"/>
        <c:crosses val="autoZero"/>
        <c:auto val="1"/>
        <c:lblAlgn val="ctr"/>
        <c:lblOffset val="100"/>
        <c:noMultiLvlLbl val="0"/>
      </c:catAx>
      <c:valAx>
        <c:axId val="56946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96.851910000000004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469464"/>
        <c:axId val="569469072"/>
      </c:barChart>
      <c:catAx>
        <c:axId val="56946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9072"/>
        <c:crosses val="autoZero"/>
        <c:auto val="1"/>
        <c:lblAlgn val="ctr"/>
        <c:lblOffset val="100"/>
        <c:noMultiLvlLbl val="0"/>
      </c:catAx>
      <c:valAx>
        <c:axId val="56946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9.0259999999999998</c:v>
                </c:pt>
                <c:pt idx="1">
                  <c:v>27.346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9464760"/>
        <c:axId val="569465152"/>
      </c:barChart>
      <c:catAx>
        <c:axId val="56946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465152"/>
        <c:crosses val="autoZero"/>
        <c:auto val="1"/>
        <c:lblAlgn val="ctr"/>
        <c:lblOffset val="100"/>
        <c:noMultiLvlLbl val="0"/>
      </c:catAx>
      <c:valAx>
        <c:axId val="56946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46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13.998153</c:v>
                </c:pt>
                <c:pt idx="1">
                  <c:v>16.002077</c:v>
                </c:pt>
                <c:pt idx="2">
                  <c:v>14.008155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676.97864000000004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7528"/>
        <c:axId val="567223608"/>
      </c:barChart>
      <c:catAx>
        <c:axId val="56722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3608"/>
        <c:crosses val="autoZero"/>
        <c:auto val="1"/>
        <c:lblAlgn val="ctr"/>
        <c:lblOffset val="100"/>
        <c:noMultiLvlLbl val="0"/>
      </c:catAx>
      <c:valAx>
        <c:axId val="56722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26.764755000000001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4392"/>
        <c:axId val="567228704"/>
      </c:barChart>
      <c:catAx>
        <c:axId val="56722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8704"/>
        <c:crosses val="autoZero"/>
        <c:auto val="1"/>
        <c:lblAlgn val="ctr"/>
        <c:lblOffset val="100"/>
        <c:noMultiLvlLbl val="0"/>
      </c:catAx>
      <c:valAx>
        <c:axId val="56722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64.447000000000003</c:v>
                </c:pt>
                <c:pt idx="1">
                  <c:v>15.340999999999999</c:v>
                </c:pt>
                <c:pt idx="2">
                  <c:v>20.212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226352"/>
        <c:axId val="567225568"/>
      </c:barChart>
      <c:catAx>
        <c:axId val="56722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5568"/>
        <c:crosses val="autoZero"/>
        <c:auto val="1"/>
        <c:lblAlgn val="ctr"/>
        <c:lblOffset val="100"/>
        <c:noMultiLvlLbl val="0"/>
      </c:catAx>
      <c:valAx>
        <c:axId val="56722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1781.6382000000001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5960"/>
        <c:axId val="567226744"/>
      </c:barChart>
      <c:catAx>
        <c:axId val="56722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6744"/>
        <c:crosses val="autoZero"/>
        <c:auto val="1"/>
        <c:lblAlgn val="ctr"/>
        <c:lblOffset val="100"/>
        <c:noMultiLvlLbl val="0"/>
      </c:catAx>
      <c:valAx>
        <c:axId val="567226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129.69524999999999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2824"/>
        <c:axId val="567228312"/>
      </c:barChart>
      <c:catAx>
        <c:axId val="56722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8312"/>
        <c:crosses val="autoZero"/>
        <c:auto val="1"/>
        <c:lblAlgn val="ctr"/>
        <c:lblOffset val="100"/>
        <c:noMultiLvlLbl val="0"/>
      </c:catAx>
      <c:valAx>
        <c:axId val="56722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585.38409999999999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21648"/>
        <c:axId val="567222432"/>
      </c:barChart>
      <c:catAx>
        <c:axId val="56722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22432"/>
        <c:crosses val="autoZero"/>
        <c:auto val="1"/>
        <c:lblAlgn val="ctr"/>
        <c:lblOffset val="100"/>
        <c:noMultiLvlLbl val="0"/>
      </c:catAx>
      <c:valAx>
        <c:axId val="56722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2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5.1103050000000003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0792"/>
        <c:axId val="569827064"/>
      </c:barChart>
      <c:catAx>
        <c:axId val="56982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7064"/>
        <c:crosses val="autoZero"/>
        <c:auto val="1"/>
        <c:lblAlgn val="ctr"/>
        <c:lblOffset val="100"/>
        <c:noMultiLvlLbl val="0"/>
      </c:catAx>
      <c:valAx>
        <c:axId val="56982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7300.4984999999997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8088"/>
        <c:axId val="567316520"/>
      </c:barChart>
      <c:catAx>
        <c:axId val="56731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6520"/>
        <c:crosses val="autoZero"/>
        <c:auto val="1"/>
        <c:lblAlgn val="ctr"/>
        <c:lblOffset val="100"/>
        <c:noMultiLvlLbl val="0"/>
      </c:catAx>
      <c:valAx>
        <c:axId val="56731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14.609537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5736"/>
        <c:axId val="567312208"/>
      </c:barChart>
      <c:catAx>
        <c:axId val="56731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2208"/>
        <c:crosses val="autoZero"/>
        <c:auto val="1"/>
        <c:lblAlgn val="ctr"/>
        <c:lblOffset val="100"/>
        <c:noMultiLvlLbl val="0"/>
      </c:catAx>
      <c:valAx>
        <c:axId val="56731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1.7077131999999999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18480"/>
        <c:axId val="567318872"/>
      </c:barChart>
      <c:catAx>
        <c:axId val="56731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18872"/>
        <c:crosses val="autoZero"/>
        <c:auto val="1"/>
        <c:lblAlgn val="ctr"/>
        <c:lblOffset val="100"/>
        <c:noMultiLvlLbl val="0"/>
      </c:catAx>
      <c:valAx>
        <c:axId val="56731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1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217.76347000000001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3144"/>
        <c:axId val="569821184"/>
      </c:barChart>
      <c:catAx>
        <c:axId val="5698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1184"/>
        <c:crosses val="autoZero"/>
        <c:auto val="1"/>
        <c:lblAlgn val="ctr"/>
        <c:lblOffset val="100"/>
        <c:noMultiLvlLbl val="0"/>
      </c:catAx>
      <c:valAx>
        <c:axId val="56982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2.0227189999999999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0008"/>
        <c:axId val="569822360"/>
      </c:barChart>
      <c:catAx>
        <c:axId val="56982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2360"/>
        <c:crosses val="autoZero"/>
        <c:auto val="1"/>
        <c:lblAlgn val="ctr"/>
        <c:lblOffset val="100"/>
        <c:noMultiLvlLbl val="0"/>
      </c:catAx>
      <c:valAx>
        <c:axId val="56982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16.133799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6672"/>
        <c:axId val="569823536"/>
      </c:barChart>
      <c:catAx>
        <c:axId val="56982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3536"/>
        <c:crosses val="autoZero"/>
        <c:auto val="1"/>
        <c:lblAlgn val="ctr"/>
        <c:lblOffset val="100"/>
        <c:noMultiLvlLbl val="0"/>
      </c:catAx>
      <c:valAx>
        <c:axId val="56982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1.7077131999999999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824320"/>
        <c:axId val="569825496"/>
      </c:barChart>
      <c:catAx>
        <c:axId val="5698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825496"/>
        <c:crosses val="autoZero"/>
        <c:auto val="1"/>
        <c:lblAlgn val="ctr"/>
        <c:lblOffset val="100"/>
        <c:noMultiLvlLbl val="0"/>
      </c:catAx>
      <c:valAx>
        <c:axId val="56982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8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619.51890000000003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6120"/>
        <c:axId val="569590824"/>
      </c:barChart>
      <c:catAx>
        <c:axId val="56958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90824"/>
        <c:crosses val="autoZero"/>
        <c:auto val="1"/>
        <c:lblAlgn val="ctr"/>
        <c:lblOffset val="100"/>
        <c:noMultiLvlLbl val="0"/>
      </c:catAx>
      <c:valAx>
        <c:axId val="56959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8.7132170000000002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584944"/>
        <c:axId val="569586904"/>
      </c:barChart>
      <c:catAx>
        <c:axId val="56958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586904"/>
        <c:crosses val="autoZero"/>
        <c:auto val="1"/>
        <c:lblAlgn val="ctr"/>
        <c:lblOffset val="100"/>
        <c:noMultiLvlLbl val="0"/>
      </c:catAx>
      <c:valAx>
        <c:axId val="5695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58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한정민, ID : H1310194)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06일 16:19:40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1781.6382000000001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75.465630000000004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25.546189999999999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64.447000000000003</v>
      </c>
      <c r="G8" s="59">
        <f>'DRIs DATA 입력'!G8</f>
        <v>15.340999999999999</v>
      </c>
      <c r="H8" s="59">
        <f>'DRIs DATA 입력'!H8</f>
        <v>20.212</v>
      </c>
      <c r="I8" s="46"/>
      <c r="J8" s="59" t="s">
        <v>216</v>
      </c>
      <c r="K8" s="59">
        <f>'DRIs DATA 입력'!K8</f>
        <v>9.0259999999999998</v>
      </c>
      <c r="L8" s="59">
        <f>'DRIs DATA 입력'!L8</f>
        <v>27.346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676.97864000000004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26.764755000000001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5.1103050000000003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217.76347000000001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129.69524999999999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1.9107417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2.0227189999999999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16.133799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1.7077131999999999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619.51890000000003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8.7132170000000002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4.1512884999999997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4.1395569999999999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585.38409999999999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1213.9629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7300.4984999999997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3231.1777000000002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241.10980000000001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104.5859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14.609537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9.8894149999999996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867.15210000000002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3.0886248000000002E-2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2.4432623000000002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200.60077999999999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96.851910000000004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280</v>
      </c>
      <c r="B1" s="61" t="s">
        <v>317</v>
      </c>
      <c r="G1" s="62" t="s">
        <v>281</v>
      </c>
      <c r="H1" s="61" t="s">
        <v>318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283</v>
      </c>
      <c r="B4" s="67"/>
      <c r="C4" s="67"/>
      <c r="E4" s="69" t="s">
        <v>306</v>
      </c>
      <c r="F4" s="70"/>
      <c r="G4" s="70"/>
      <c r="H4" s="71"/>
      <c r="J4" s="69" t="s">
        <v>319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3">
      <c r="A5" s="65"/>
      <c r="B5" s="65" t="s">
        <v>308</v>
      </c>
      <c r="C5" s="65" t="s">
        <v>320</v>
      </c>
      <c r="E5" s="65"/>
      <c r="F5" s="65" t="s">
        <v>50</v>
      </c>
      <c r="G5" s="65" t="s">
        <v>309</v>
      </c>
      <c r="H5" s="65" t="s">
        <v>46</v>
      </c>
      <c r="J5" s="65"/>
      <c r="K5" s="65" t="s">
        <v>321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310</v>
      </c>
      <c r="S5" s="65" t="s">
        <v>320</v>
      </c>
      <c r="U5" s="65"/>
      <c r="V5" s="65" t="s">
        <v>285</v>
      </c>
      <c r="W5" s="65" t="s">
        <v>286</v>
      </c>
      <c r="X5" s="65" t="s">
        <v>287</v>
      </c>
      <c r="Y5" s="65" t="s">
        <v>310</v>
      </c>
      <c r="Z5" s="65" t="s">
        <v>320</v>
      </c>
    </row>
    <row r="6" spans="1:27" x14ac:dyDescent="0.3">
      <c r="A6" s="65" t="s">
        <v>283</v>
      </c>
      <c r="B6" s="65">
        <v>1900</v>
      </c>
      <c r="C6" s="65">
        <v>1781.6382000000001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311</v>
      </c>
      <c r="O6" s="65">
        <v>40</v>
      </c>
      <c r="P6" s="65">
        <v>50</v>
      </c>
      <c r="Q6" s="65">
        <v>0</v>
      </c>
      <c r="R6" s="65">
        <v>0</v>
      </c>
      <c r="S6" s="65">
        <v>75.465630000000004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25.546189999999999</v>
      </c>
    </row>
    <row r="7" spans="1:27" x14ac:dyDescent="0.3">
      <c r="E7" s="65" t="s">
        <v>312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3">
      <c r="E8" s="65" t="s">
        <v>322</v>
      </c>
      <c r="F8" s="65">
        <v>64.447000000000003</v>
      </c>
      <c r="G8" s="65">
        <v>15.340999999999999</v>
      </c>
      <c r="H8" s="65">
        <v>20.212</v>
      </c>
      <c r="J8" s="65" t="s">
        <v>322</v>
      </c>
      <c r="K8" s="65">
        <v>9.0259999999999998</v>
      </c>
      <c r="L8" s="65">
        <v>27.346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324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325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310</v>
      </c>
      <c r="F15" s="65" t="s">
        <v>320</v>
      </c>
      <c r="H15" s="65"/>
      <c r="I15" s="65" t="s">
        <v>285</v>
      </c>
      <c r="J15" s="65" t="s">
        <v>286</v>
      </c>
      <c r="K15" s="65" t="s">
        <v>287</v>
      </c>
      <c r="L15" s="65" t="s">
        <v>310</v>
      </c>
      <c r="M15" s="65" t="s">
        <v>320</v>
      </c>
      <c r="O15" s="65"/>
      <c r="P15" s="65" t="s">
        <v>285</v>
      </c>
      <c r="Q15" s="65" t="s">
        <v>286</v>
      </c>
      <c r="R15" s="65" t="s">
        <v>287</v>
      </c>
      <c r="S15" s="65" t="s">
        <v>310</v>
      </c>
      <c r="T15" s="65" t="s">
        <v>320</v>
      </c>
      <c r="V15" s="65"/>
      <c r="W15" s="65" t="s">
        <v>285</v>
      </c>
      <c r="X15" s="65" t="s">
        <v>286</v>
      </c>
      <c r="Y15" s="65" t="s">
        <v>287</v>
      </c>
      <c r="Z15" s="65" t="s">
        <v>310</v>
      </c>
      <c r="AA15" s="65" t="s">
        <v>320</v>
      </c>
    </row>
    <row r="16" spans="1:27" x14ac:dyDescent="0.3">
      <c r="A16" s="65" t="s">
        <v>291</v>
      </c>
      <c r="B16" s="65">
        <v>450</v>
      </c>
      <c r="C16" s="65">
        <v>650</v>
      </c>
      <c r="D16" s="65">
        <v>0</v>
      </c>
      <c r="E16" s="65">
        <v>3000</v>
      </c>
      <c r="F16" s="65">
        <v>676.97864000000004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26.764755000000001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5.1103050000000003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217.76347000000001</v>
      </c>
    </row>
    <row r="23" spans="1:62" x14ac:dyDescent="0.3">
      <c r="A23" s="66" t="s">
        <v>292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326</v>
      </c>
      <c r="B24" s="67"/>
      <c r="C24" s="67"/>
      <c r="D24" s="67"/>
      <c r="E24" s="67"/>
      <c r="F24" s="67"/>
      <c r="H24" s="67" t="s">
        <v>327</v>
      </c>
      <c r="I24" s="67"/>
      <c r="J24" s="67"/>
      <c r="K24" s="67"/>
      <c r="L24" s="67"/>
      <c r="M24" s="67"/>
      <c r="O24" s="67" t="s">
        <v>328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329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296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310</v>
      </c>
      <c r="F25" s="65" t="s">
        <v>320</v>
      </c>
      <c r="H25" s="65"/>
      <c r="I25" s="65" t="s">
        <v>285</v>
      </c>
      <c r="J25" s="65" t="s">
        <v>286</v>
      </c>
      <c r="K25" s="65" t="s">
        <v>287</v>
      </c>
      <c r="L25" s="65" t="s">
        <v>310</v>
      </c>
      <c r="M25" s="65" t="s">
        <v>320</v>
      </c>
      <c r="O25" s="65"/>
      <c r="P25" s="65" t="s">
        <v>285</v>
      </c>
      <c r="Q25" s="65" t="s">
        <v>286</v>
      </c>
      <c r="R25" s="65" t="s">
        <v>287</v>
      </c>
      <c r="S25" s="65" t="s">
        <v>310</v>
      </c>
      <c r="T25" s="65" t="s">
        <v>320</v>
      </c>
      <c r="V25" s="65"/>
      <c r="W25" s="65" t="s">
        <v>285</v>
      </c>
      <c r="X25" s="65" t="s">
        <v>286</v>
      </c>
      <c r="Y25" s="65" t="s">
        <v>287</v>
      </c>
      <c r="Z25" s="65" t="s">
        <v>310</v>
      </c>
      <c r="AA25" s="65" t="s">
        <v>320</v>
      </c>
      <c r="AC25" s="65"/>
      <c r="AD25" s="65" t="s">
        <v>285</v>
      </c>
      <c r="AE25" s="65" t="s">
        <v>286</v>
      </c>
      <c r="AF25" s="65" t="s">
        <v>287</v>
      </c>
      <c r="AG25" s="65" t="s">
        <v>310</v>
      </c>
      <c r="AH25" s="65" t="s">
        <v>320</v>
      </c>
      <c r="AJ25" s="65"/>
      <c r="AK25" s="65" t="s">
        <v>285</v>
      </c>
      <c r="AL25" s="65" t="s">
        <v>286</v>
      </c>
      <c r="AM25" s="65" t="s">
        <v>287</v>
      </c>
      <c r="AN25" s="65" t="s">
        <v>310</v>
      </c>
      <c r="AO25" s="65" t="s">
        <v>320</v>
      </c>
      <c r="AQ25" s="65"/>
      <c r="AR25" s="65" t="s">
        <v>285</v>
      </c>
      <c r="AS25" s="65" t="s">
        <v>286</v>
      </c>
      <c r="AT25" s="65" t="s">
        <v>287</v>
      </c>
      <c r="AU25" s="65" t="s">
        <v>310</v>
      </c>
      <c r="AV25" s="65" t="s">
        <v>320</v>
      </c>
      <c r="AX25" s="65"/>
      <c r="AY25" s="65" t="s">
        <v>285</v>
      </c>
      <c r="AZ25" s="65" t="s">
        <v>286</v>
      </c>
      <c r="BA25" s="65" t="s">
        <v>287</v>
      </c>
      <c r="BB25" s="65" t="s">
        <v>310</v>
      </c>
      <c r="BC25" s="65" t="s">
        <v>320</v>
      </c>
      <c r="BE25" s="65"/>
      <c r="BF25" s="65" t="s">
        <v>285</v>
      </c>
      <c r="BG25" s="65" t="s">
        <v>286</v>
      </c>
      <c r="BH25" s="65" t="s">
        <v>287</v>
      </c>
      <c r="BI25" s="65" t="s">
        <v>310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129.69524999999999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1.9107417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2.0227189999999999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16.133799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1.7077131999999999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619.51890000000003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8.7132170000000002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4.1512884999999997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4.1395569999999999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310</v>
      </c>
      <c r="F35" s="65" t="s">
        <v>320</v>
      </c>
      <c r="H35" s="65"/>
      <c r="I35" s="65" t="s">
        <v>285</v>
      </c>
      <c r="J35" s="65" t="s">
        <v>286</v>
      </c>
      <c r="K35" s="65" t="s">
        <v>287</v>
      </c>
      <c r="L35" s="65" t="s">
        <v>310</v>
      </c>
      <c r="M35" s="65" t="s">
        <v>320</v>
      </c>
      <c r="O35" s="65"/>
      <c r="P35" s="65" t="s">
        <v>285</v>
      </c>
      <c r="Q35" s="65" t="s">
        <v>286</v>
      </c>
      <c r="R35" s="65" t="s">
        <v>287</v>
      </c>
      <c r="S35" s="65" t="s">
        <v>310</v>
      </c>
      <c r="T35" s="65" t="s">
        <v>320</v>
      </c>
      <c r="V35" s="65"/>
      <c r="W35" s="65" t="s">
        <v>285</v>
      </c>
      <c r="X35" s="65" t="s">
        <v>286</v>
      </c>
      <c r="Y35" s="65" t="s">
        <v>287</v>
      </c>
      <c r="Z35" s="65" t="s">
        <v>310</v>
      </c>
      <c r="AA35" s="65" t="s">
        <v>320</v>
      </c>
      <c r="AC35" s="65"/>
      <c r="AD35" s="65" t="s">
        <v>285</v>
      </c>
      <c r="AE35" s="65" t="s">
        <v>286</v>
      </c>
      <c r="AF35" s="65" t="s">
        <v>287</v>
      </c>
      <c r="AG35" s="65" t="s">
        <v>310</v>
      </c>
      <c r="AH35" s="65" t="s">
        <v>320</v>
      </c>
      <c r="AJ35" s="65"/>
      <c r="AK35" s="65" t="s">
        <v>285</v>
      </c>
      <c r="AL35" s="65" t="s">
        <v>286</v>
      </c>
      <c r="AM35" s="65" t="s">
        <v>287</v>
      </c>
      <c r="AN35" s="65" t="s">
        <v>310</v>
      </c>
      <c r="AO35" s="65" t="s">
        <v>320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585.38409999999999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1213.9629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7300.4984999999997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3231.1777000000002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241.10980000000001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104.5859</v>
      </c>
    </row>
    <row r="43" spans="1:68" x14ac:dyDescent="0.3">
      <c r="A43" s="66" t="s">
        <v>276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302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316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277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305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310</v>
      </c>
      <c r="F45" s="65" t="s">
        <v>320</v>
      </c>
      <c r="H45" s="65"/>
      <c r="I45" s="65" t="s">
        <v>285</v>
      </c>
      <c r="J45" s="65" t="s">
        <v>286</v>
      </c>
      <c r="K45" s="65" t="s">
        <v>287</v>
      </c>
      <c r="L45" s="65" t="s">
        <v>310</v>
      </c>
      <c r="M45" s="65" t="s">
        <v>320</v>
      </c>
      <c r="O45" s="65"/>
      <c r="P45" s="65" t="s">
        <v>285</v>
      </c>
      <c r="Q45" s="65" t="s">
        <v>286</v>
      </c>
      <c r="R45" s="65" t="s">
        <v>287</v>
      </c>
      <c r="S45" s="65" t="s">
        <v>310</v>
      </c>
      <c r="T45" s="65" t="s">
        <v>320</v>
      </c>
      <c r="V45" s="65"/>
      <c r="W45" s="65" t="s">
        <v>285</v>
      </c>
      <c r="X45" s="65" t="s">
        <v>286</v>
      </c>
      <c r="Y45" s="65" t="s">
        <v>287</v>
      </c>
      <c r="Z45" s="65" t="s">
        <v>310</v>
      </c>
      <c r="AA45" s="65" t="s">
        <v>320</v>
      </c>
      <c r="AC45" s="65"/>
      <c r="AD45" s="65" t="s">
        <v>285</v>
      </c>
      <c r="AE45" s="65" t="s">
        <v>286</v>
      </c>
      <c r="AF45" s="65" t="s">
        <v>287</v>
      </c>
      <c r="AG45" s="65" t="s">
        <v>310</v>
      </c>
      <c r="AH45" s="65" t="s">
        <v>320</v>
      </c>
      <c r="AJ45" s="65"/>
      <c r="AK45" s="65" t="s">
        <v>285</v>
      </c>
      <c r="AL45" s="65" t="s">
        <v>286</v>
      </c>
      <c r="AM45" s="65" t="s">
        <v>287</v>
      </c>
      <c r="AN45" s="65" t="s">
        <v>310</v>
      </c>
      <c r="AO45" s="65" t="s">
        <v>320</v>
      </c>
      <c r="AQ45" s="65"/>
      <c r="AR45" s="65" t="s">
        <v>285</v>
      </c>
      <c r="AS45" s="65" t="s">
        <v>286</v>
      </c>
      <c r="AT45" s="65" t="s">
        <v>287</v>
      </c>
      <c r="AU45" s="65" t="s">
        <v>310</v>
      </c>
      <c r="AV45" s="65" t="s">
        <v>320</v>
      </c>
      <c r="AX45" s="65"/>
      <c r="AY45" s="65" t="s">
        <v>285</v>
      </c>
      <c r="AZ45" s="65" t="s">
        <v>286</v>
      </c>
      <c r="BA45" s="65" t="s">
        <v>287</v>
      </c>
      <c r="BB45" s="65" t="s">
        <v>310</v>
      </c>
      <c r="BC45" s="65" t="s">
        <v>320</v>
      </c>
      <c r="BE45" s="65"/>
      <c r="BF45" s="65" t="s">
        <v>285</v>
      </c>
      <c r="BG45" s="65" t="s">
        <v>286</v>
      </c>
      <c r="BH45" s="65" t="s">
        <v>287</v>
      </c>
      <c r="BI45" s="65" t="s">
        <v>310</v>
      </c>
      <c r="BJ45" s="65" t="s">
        <v>320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14.609537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9.8894149999999996</v>
      </c>
      <c r="O46" s="65" t="s">
        <v>278</v>
      </c>
      <c r="P46" s="65">
        <v>600</v>
      </c>
      <c r="Q46" s="65">
        <v>800</v>
      </c>
      <c r="R46" s="65">
        <v>0</v>
      </c>
      <c r="S46" s="65">
        <v>10000</v>
      </c>
      <c r="T46" s="65">
        <v>867.15210000000002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3.0886248000000002E-2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2.4432623000000002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200.60077999999999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96.851910000000004</v>
      </c>
      <c r="AX46" s="65" t="s">
        <v>333</v>
      </c>
      <c r="AY46" s="65"/>
      <c r="AZ46" s="65"/>
      <c r="BA46" s="65"/>
      <c r="BB46" s="65"/>
      <c r="BC46" s="65"/>
      <c r="BE46" s="65" t="s">
        <v>279</v>
      </c>
      <c r="BF46" s="65"/>
      <c r="BG46" s="65"/>
      <c r="BH46" s="65"/>
      <c r="BI46" s="65"/>
      <c r="BJ46" s="65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1" sqref="J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33</v>
      </c>
      <c r="E2" s="61">
        <v>1781.6382000000001</v>
      </c>
      <c r="F2" s="61">
        <v>240.62375</v>
      </c>
      <c r="G2" s="61">
        <v>57.279507000000002</v>
      </c>
      <c r="H2" s="61">
        <v>28.454692999999999</v>
      </c>
      <c r="I2" s="61">
        <v>28.824814</v>
      </c>
      <c r="J2" s="61">
        <v>75.465630000000004</v>
      </c>
      <c r="K2" s="61">
        <v>30.863054000000002</v>
      </c>
      <c r="L2" s="61">
        <v>44.602576999999997</v>
      </c>
      <c r="M2" s="61">
        <v>25.546189999999999</v>
      </c>
      <c r="N2" s="61">
        <v>2.5799116999999998</v>
      </c>
      <c r="O2" s="61">
        <v>13.881717</v>
      </c>
      <c r="P2" s="61">
        <v>1033.6937</v>
      </c>
      <c r="Q2" s="61">
        <v>30.215085999999999</v>
      </c>
      <c r="R2" s="61">
        <v>676.97864000000004</v>
      </c>
      <c r="S2" s="61">
        <v>190.09245000000001</v>
      </c>
      <c r="T2" s="61">
        <v>5842.6329999999998</v>
      </c>
      <c r="U2" s="61">
        <v>5.1103050000000003</v>
      </c>
      <c r="V2" s="61">
        <v>26.764755000000001</v>
      </c>
      <c r="W2" s="61">
        <v>217.76347000000001</v>
      </c>
      <c r="X2" s="61">
        <v>129.69524999999999</v>
      </c>
      <c r="Y2" s="61">
        <v>1.9107417</v>
      </c>
      <c r="Z2" s="61">
        <v>2.0227189999999999</v>
      </c>
      <c r="AA2" s="61">
        <v>16.133799</v>
      </c>
      <c r="AB2" s="61">
        <v>1.7077131999999999</v>
      </c>
      <c r="AC2" s="61">
        <v>619.51890000000003</v>
      </c>
      <c r="AD2" s="61">
        <v>8.7132170000000002</v>
      </c>
      <c r="AE2" s="61">
        <v>4.1512884999999997</v>
      </c>
      <c r="AF2" s="61">
        <v>4.1395569999999999</v>
      </c>
      <c r="AG2" s="61">
        <v>585.38409999999999</v>
      </c>
      <c r="AH2" s="61">
        <v>281.62558000000001</v>
      </c>
      <c r="AI2" s="61">
        <v>303.75850000000003</v>
      </c>
      <c r="AJ2" s="61">
        <v>1213.9629</v>
      </c>
      <c r="AK2" s="61">
        <v>7300.4984999999997</v>
      </c>
      <c r="AL2" s="61">
        <v>241.10980000000001</v>
      </c>
      <c r="AM2" s="61">
        <v>3231.1777000000002</v>
      </c>
      <c r="AN2" s="61">
        <v>104.5859</v>
      </c>
      <c r="AO2" s="61">
        <v>14.609537</v>
      </c>
      <c r="AP2" s="61">
        <v>10.011528999999999</v>
      </c>
      <c r="AQ2" s="61">
        <v>4.5980080000000001</v>
      </c>
      <c r="AR2" s="61">
        <v>9.8894149999999996</v>
      </c>
      <c r="AS2" s="61">
        <v>867.15210000000002</v>
      </c>
      <c r="AT2" s="61">
        <v>3.0886248000000002E-2</v>
      </c>
      <c r="AU2" s="61">
        <v>2.4432623000000002</v>
      </c>
      <c r="AV2" s="61">
        <v>200.60077999999999</v>
      </c>
      <c r="AW2" s="61">
        <v>96.851910000000004</v>
      </c>
      <c r="AX2" s="61">
        <v>0.11935316999999999</v>
      </c>
      <c r="AY2" s="61">
        <v>1.840578</v>
      </c>
      <c r="AZ2" s="61">
        <v>531.79369999999994</v>
      </c>
      <c r="BA2" s="61">
        <v>44.034680000000002</v>
      </c>
      <c r="BB2" s="61">
        <v>13.998153</v>
      </c>
      <c r="BC2" s="61">
        <v>16.002077</v>
      </c>
      <c r="BD2" s="61">
        <v>14.008155</v>
      </c>
      <c r="BE2" s="61">
        <v>0.41760262999999997</v>
      </c>
      <c r="BF2" s="61">
        <v>1.6306875000000001</v>
      </c>
      <c r="BG2" s="61">
        <v>1.3877448000000001E-2</v>
      </c>
      <c r="BH2" s="61">
        <v>4.2670180000000002E-2</v>
      </c>
      <c r="BI2" s="61">
        <v>3.3017833000000003E-2</v>
      </c>
      <c r="BJ2" s="61">
        <v>0.11236158</v>
      </c>
      <c r="BK2" s="61">
        <v>1.067496E-3</v>
      </c>
      <c r="BL2" s="61">
        <v>0.50378140000000005</v>
      </c>
      <c r="BM2" s="61">
        <v>4.7156973000000004</v>
      </c>
      <c r="BN2" s="61">
        <v>1.7159226000000001</v>
      </c>
      <c r="BO2" s="61">
        <v>88.784779999999998</v>
      </c>
      <c r="BP2" s="61">
        <v>13.527475000000001</v>
      </c>
      <c r="BQ2" s="61">
        <v>27.435410000000001</v>
      </c>
      <c r="BR2" s="61">
        <v>106.454185</v>
      </c>
      <c r="BS2" s="61">
        <v>51.956851999999998</v>
      </c>
      <c r="BT2" s="61">
        <v>15.864876000000001</v>
      </c>
      <c r="BU2" s="61">
        <v>0.14296064</v>
      </c>
      <c r="BV2" s="61">
        <v>1.8116824E-2</v>
      </c>
      <c r="BW2" s="61">
        <v>1.0527846000000001</v>
      </c>
      <c r="BX2" s="61">
        <v>1.5621569</v>
      </c>
      <c r="BY2" s="61">
        <v>0.18086916</v>
      </c>
      <c r="BZ2" s="61">
        <v>1.2194337E-3</v>
      </c>
      <c r="CA2" s="61">
        <v>1.7952254000000001</v>
      </c>
      <c r="CB2" s="61">
        <v>8.7650969999999995E-3</v>
      </c>
      <c r="CC2" s="61">
        <v>0.18500705000000001</v>
      </c>
      <c r="CD2" s="61">
        <v>0.79690760000000005</v>
      </c>
      <c r="CE2" s="61">
        <v>5.8308616000000001E-2</v>
      </c>
      <c r="CF2" s="61">
        <v>0.1740978</v>
      </c>
      <c r="CG2" s="61">
        <v>2.9999999000000001E-6</v>
      </c>
      <c r="CH2" s="61">
        <v>2.8591611999999999E-2</v>
      </c>
      <c r="CI2" s="61">
        <v>1.5350765000000001E-2</v>
      </c>
      <c r="CJ2" s="61">
        <v>1.9468619</v>
      </c>
      <c r="CK2" s="61">
        <v>1.4045044E-2</v>
      </c>
      <c r="CL2" s="61">
        <v>1.7969984000000001</v>
      </c>
      <c r="CM2" s="61">
        <v>4.1766759999999996</v>
      </c>
      <c r="CN2" s="61">
        <v>1705.5427</v>
      </c>
      <c r="CO2" s="61">
        <v>2959.0907999999999</v>
      </c>
      <c r="CP2" s="61">
        <v>1727.1487</v>
      </c>
      <c r="CQ2" s="61">
        <v>713.89233000000002</v>
      </c>
      <c r="CR2" s="61">
        <v>342.04516999999998</v>
      </c>
      <c r="CS2" s="61">
        <v>362.85073999999997</v>
      </c>
      <c r="CT2" s="61">
        <v>1708.8804</v>
      </c>
      <c r="CU2" s="61">
        <v>1088.7068999999999</v>
      </c>
      <c r="CV2" s="61">
        <v>1177.1220000000001</v>
      </c>
      <c r="CW2" s="61">
        <v>1188.2374</v>
      </c>
      <c r="CX2" s="61">
        <v>358.44254000000001</v>
      </c>
      <c r="CY2" s="61">
        <v>2162.8389999999999</v>
      </c>
      <c r="CZ2" s="61">
        <v>1259.7191</v>
      </c>
      <c r="DA2" s="61">
        <v>2283.9481999999998</v>
      </c>
      <c r="DB2" s="61">
        <v>2266.6217999999999</v>
      </c>
      <c r="DC2" s="61">
        <v>3209.9065000000001</v>
      </c>
      <c r="DD2" s="61">
        <v>6536.8783999999996</v>
      </c>
      <c r="DE2" s="61">
        <v>1191.6537000000001</v>
      </c>
      <c r="DF2" s="61">
        <v>3188.3188</v>
      </c>
      <c r="DG2" s="61">
        <v>1337.6359</v>
      </c>
      <c r="DH2" s="61">
        <v>50.488439999999997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44.034680000000002</v>
      </c>
      <c r="B6">
        <f>BB2</f>
        <v>13.998153</v>
      </c>
      <c r="C6">
        <f>BC2</f>
        <v>16.002077</v>
      </c>
      <c r="D6">
        <f>BD2</f>
        <v>14.008155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32281</v>
      </c>
      <c r="C2" s="56">
        <f ca="1">YEAR(TODAY())-YEAR(B2)+IF(TODAY()&gt;=DATE(YEAR(TODAY()),MONTH(B2),DAY(B2)),0,-1)</f>
        <v>33</v>
      </c>
      <c r="E2" s="52">
        <v>159.1</v>
      </c>
      <c r="F2" s="53" t="s">
        <v>39</v>
      </c>
      <c r="G2" s="52">
        <v>49.6</v>
      </c>
      <c r="H2" s="51" t="s">
        <v>41</v>
      </c>
      <c r="I2" s="72">
        <f>ROUND(G3/E3^2,1)</f>
        <v>19.600000000000001</v>
      </c>
    </row>
    <row r="3" spans="1:9" x14ac:dyDescent="0.3">
      <c r="E3" s="51">
        <f>E2/100</f>
        <v>1.591</v>
      </c>
      <c r="F3" s="51" t="s">
        <v>40</v>
      </c>
      <c r="G3" s="51">
        <f>G2</f>
        <v>49.6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한정민, ID : H1310194)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06일 16:19:40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7" sqref="W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44651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33</v>
      </c>
      <c r="G12" s="94"/>
      <c r="H12" s="94"/>
      <c r="I12" s="94"/>
      <c r="K12" s="123">
        <f>'개인정보 및 신체계측 입력'!E2</f>
        <v>159.1</v>
      </c>
      <c r="L12" s="124"/>
      <c r="M12" s="117">
        <f>'개인정보 및 신체계측 입력'!G2</f>
        <v>49.6</v>
      </c>
      <c r="N12" s="118"/>
      <c r="O12" s="113" t="s">
        <v>271</v>
      </c>
      <c r="P12" s="107"/>
      <c r="Q12" s="90">
        <f>'개인정보 및 신체계측 입력'!I2</f>
        <v>19.600000000000001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한정민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64.447000000000003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15.340999999999999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20.212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27.3</v>
      </c>
      <c r="L72" s="36" t="s">
        <v>53</v>
      </c>
      <c r="M72" s="36">
        <f>ROUND('DRIs DATA'!K8,1)</f>
        <v>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90.26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223.04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129.69999999999999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113.85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73.17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486.7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146.1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2022-04-06T07:23:08Z</dcterms:modified>
</cp:coreProperties>
</file>