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<sst xmlns="http://schemas.openxmlformats.org/spreadsheetml/2006/main" count="692" uniqueCount="343">
  <si>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</si>
  <si>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</si>
  <si>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</si>
  <si>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</si>
  <si>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</si>
  <si>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</si>
  <si>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</si>
  <si>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</si>
  <si>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</si>
  <si>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</si>
  <si>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</si>
  <si>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</si>
  <si>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</si>
  <si>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</si>
  <si>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</si>
  <si>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</si>
  <si>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</si>
  <si>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</si>
  <si>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</si>
  <si>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</si>
  <si>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</si>
  <si>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</si>
  <si>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</si>
  <si>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</si>
  <si>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</si>
  <si>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</si>
  <si>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</si>
  <si>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</si>
  <si>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</si>
  <si>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</si>
  <si>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</si>
  <si>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</si>
  <si>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</si>
  <si>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</si>
  <si>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</si>
  <si>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</si>
  <si>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</si>
  <si>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</si>
  <si>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</si>
  <si>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</si>
  <si>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</si>
  <si>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</si>
  <si>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</si>
  <si>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</si>
  <si>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</si>
  <si>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</si>
  <si>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</si>
  <si>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</si>
  <si>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</si>
  <si>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</si>
  <si>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</si>
  <si>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</si>
  <si>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</si>
  <si>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</si>
  <si>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</si>
  <si>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</si>
  <si>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</si>
  <si>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</si>
  <si>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</si>
  <si>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</si>
  <si>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</si>
  <si>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</si>
  <si>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</si>
  <si>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</si>
  <si>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</si>
  <si>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</si>
  <si>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</si>
  <si>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</si>
  <si>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</si>
  <si>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</si>
  <si>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</si>
  <si>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</si>
  <si>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</si>
  <si>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</si>
  <si>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</si>
  <si>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</si>
  <si>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</si>
  <si>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</si>
  <si>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</si>
  <si>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</si>
  <si>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</si>
  <si>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</si>
  <si>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</si>
  <si>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</si>
  <si>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</si>
  <si>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</si>
  <si>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</si>
  <si>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</si>
  <si>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</si>
  <si>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</si>
  <si>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</si>
  <si>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</si>
  <si>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</si>
  <si>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</si>
  <si>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</si>
  <si>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</si>
  <si>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</si>
  <si>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</si>
  <si>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</si>
  <si>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</si>
  <si>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</si>
  <si>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</si>
  <si>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</si>
  <si>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</si>
  <si>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</si>
  <si>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</si>
  <si>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</si>
  <si>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</si>
  <si>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</si>
  <si>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</si>
  <si>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</si>
  <si>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</si>
  <si>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</si>
  <si>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</si>
  <si>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</si>
  <si>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</si>
  <si>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</si>
  <si>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</si>
  <si>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</si>
  <si>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</si>
  <si>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</si>
  <si>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</si>
  <si>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</si>
  <si>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</si>
  <si>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</si>
  <si>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</si>
  <si>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</si>
  <si>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</si>
  <si>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</si>
  <si>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</si>
  <si>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</si>
  <si>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</si>
  <si>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</si>
  <si>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</si>
  <si>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</si>
  <si>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</si>
  <si>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</si>
  <si>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</si>
  <si>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</si>
  <si>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</si>
  <si>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</si>
  <si>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</si>
  <si>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</si>
  <si>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</si>
  <si>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</si>
  <si>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</si>
  <si>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</si>
  <si>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</si>
  <si>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</si>
  <si>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</si>
  <si>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</si>
  <si>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</si>
  <si>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</si>
  <si>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</si>
  <si>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</si>
  <si>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</si>
  <si>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</si>
  <si>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</si>
  <si>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</si>
  <si>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</si>
  <si>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</si>
  <si>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</si>
  <si>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</si>
  <si>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</si>
  <si>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</si>
  <si>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</si>
  <si>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</si>
  <si>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</si>
  <si>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</si>
  <si>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</si>
  <si>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</si>
  <si>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</si>
  <si>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</si>
  <si>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</si>
  <si>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</si>
  <si>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</si>
  <si>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</si>
  <si>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</si>
  <si>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</si>
  <si>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</si>
  <si>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</si>
  <si>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</si>
  <si>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</si>
  <si>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</si>
  <si>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</si>
  <si>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</si>
  <si>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</si>
  <si>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</si>
  <si>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</si>
  <si>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</si>
  <si>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</si>
  <si>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</si>
  <si>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</si>
  <si>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</si>
  <si>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</si>
  <si>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</si>
  <si>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</si>
  <si>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</si>
  <si>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</si>
  <si>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</si>
  <si>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</si>
  <si>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</si>
  <si>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</si>
  <si>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</si>
  <si>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</si>
  <si>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</si>
  <si>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</si>
  <si>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</si>
  <si>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</si>
  <si>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</si>
  <si>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</si>
  <si>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</si>
  <si>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</si>
  <si>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</si>
  <si>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</si>
  <si>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</si>
  <si>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</si>
  <si>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</si>
  <si>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</si>
  <si>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</si>
  <si>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</si>
  <si>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</si>
  <si>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</si>
  <si>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</si>
  <si>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</si>
  <si>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</si>
  <si>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</si>
  <si>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</si>
  <si>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</si>
  <si>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</si>
  <si>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</si>
  <si>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</si>
  <si>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</si>
  <si>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</si>
  <si>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</si>
  <si>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</si>
  <si>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</si>
  <si>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</si>
  <si>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</si>
  <si>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</si>
  <si>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</si>
  <si>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</si>
  <si>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</si>
  <si>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</si>
  <si>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</si>
  <si>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</si>
  <si>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</si>
  <si>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</si>
  <si>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</si>
  <si>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</si>
  <si>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</si>
  <si>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</si>
  <si>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</si>
  <si>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</si>
  <si>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</si>
  <si>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</si>
  <si>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</si>
  <si>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</si>
  <si>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</si>
  <si>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</si>
  <si>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</si>
  <si>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</si>
  <si>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</si>
  <si>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</si>
  <si>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</si>
  <si>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</si>
  <si>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</si>
  <si>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</si>
  <si>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</si>
  <si>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</si>
  <si>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</si>
  <si>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</si>
  <si>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</si>
  <si>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</si>
  <si>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</si>
  <si>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</si>
  <si>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F</t>
  </si>
  <si>
    <t>H1310199</t>
  </si>
  <si>
    <t>양희영</t>
  </si>
  <si>
    <t>정보</t>
    <phoneticPr fontId="1" type="noConversion"/>
  </si>
  <si>
    <t>(설문지 : FFQ 95문항 설문지, 사용자 : 양희영, ID : H1310199)</t>
  </si>
  <si>
    <t>출력시각</t>
    <phoneticPr fontId="1" type="noConversion"/>
  </si>
  <si>
    <t>2022년 04월 29일 09:18:47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</si>
  <si>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</si>
  <si>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</si>
  <si>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</si>
  <si>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</si>
  <si>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</si>
  <si>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</si>
  <si>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</si>
  <si>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</si>
  <si>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</si>
  <si>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</si>
  <si>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</si>
  <si>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</si>
  <si>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</si>
  <si>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</si>
  <si>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</si>
  <si>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</si>
  <si>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</si>
  <si>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</si>
  <si>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</si>
  <si>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</si>
  <si>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</si>
  <si>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</si>
  <si>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</si>
  <si>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</si>
  <si>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</si>
  <si>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</si>
  <si>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</si>
  <si>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</si>
  <si>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</si>
  <si>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</si>
  <si>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</si>
  <si>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</si>
  <si>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</si>
  <si>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</si>
  <si>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</si>
  <si>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</si>
  <si>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</si>
  <si>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</si>
  <si>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충분섭취량</t>
    <phoneticPr fontId="1" type="noConversion"/>
  </si>
  <si>
    <t>섭취량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</si>
  <si>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</si>
  <si>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</si>
  <si>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</si>
  <si>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</si>
  <si>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</si>
  <si>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</si>
  <si>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</si>
  <si>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</si>
  <si>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</si>
  <si>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</si>
  <si>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</si>
  <si>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</si>
  <si>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</si>
  <si>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</si>
  <si>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</si>
  <si>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</si>
  <si>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평균필요량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</si>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</sst>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57.058410000000002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257512"/>
        <c:axId val="562257904"/>
      </c:barChart>
      <c:catAx>
        <c:axId val="562257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257904"/>
        <c:crosses val="autoZero"/>
        <c:auto val="1"/>
        <c:lblAlgn val="ctr"/>
        <c:lblOffset val="100"/>
        <c:noMultiLvlLbl val="0"/>
      </c:catAx>
      <c:valAx>
        <c:axId val="562257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257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2.6069417000000001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9029096"/>
        <c:axId val="109026352"/>
      </c:barChart>
      <c:catAx>
        <c:axId val="109029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026352"/>
        <c:crosses val="autoZero"/>
        <c:auto val="1"/>
        <c:lblAlgn val="ctr"/>
        <c:lblOffset val="100"/>
        <c:noMultiLvlLbl val="0"/>
      </c:catAx>
      <c:valAx>
        <c:axId val="109026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9029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4.4570660000000002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9022824"/>
        <c:axId val="109023216"/>
      </c:barChart>
      <c:catAx>
        <c:axId val="109022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023216"/>
        <c:crosses val="autoZero"/>
        <c:auto val="1"/>
        <c:lblAlgn val="ctr"/>
        <c:lblOffset val="100"/>
        <c:noMultiLvlLbl val="0"/>
      </c:catAx>
      <c:valAx>
        <c:axId val="109023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9022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982.90875000000005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0834496"/>
        <c:axId val="410839200"/>
      </c:barChart>
      <c:catAx>
        <c:axId val="410834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839200"/>
        <c:crosses val="autoZero"/>
        <c:auto val="1"/>
        <c:lblAlgn val="ctr"/>
        <c:lblOffset val="100"/>
        <c:noMultiLvlLbl val="0"/>
      </c:catAx>
      <c:valAx>
        <c:axId val="410839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083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2118.1930000000002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0832144"/>
        <c:axId val="574366000"/>
      </c:barChart>
      <c:catAx>
        <c:axId val="41083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366000"/>
        <c:crosses val="autoZero"/>
        <c:auto val="1"/>
        <c:lblAlgn val="ctr"/>
        <c:lblOffset val="100"/>
        <c:noMultiLvlLbl val="0"/>
      </c:catAx>
      <c:valAx>
        <c:axId val="57436600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083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243.34694999999999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363256"/>
        <c:axId val="574368744"/>
      </c:barChart>
      <c:catAx>
        <c:axId val="574363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368744"/>
        <c:crosses val="autoZero"/>
        <c:auto val="1"/>
        <c:lblAlgn val="ctr"/>
        <c:lblOffset val="100"/>
        <c:noMultiLvlLbl val="0"/>
      </c:catAx>
      <c:valAx>
        <c:axId val="574368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363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61.320120000000003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361688"/>
        <c:axId val="574362864"/>
      </c:barChart>
      <c:catAx>
        <c:axId val="574361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362864"/>
        <c:crosses val="autoZero"/>
        <c:auto val="1"/>
        <c:lblAlgn val="ctr"/>
        <c:lblOffset val="100"/>
        <c:noMultiLvlLbl val="0"/>
      </c:catAx>
      <c:valAx>
        <c:axId val="574362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361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8.5413329999999998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363648"/>
        <c:axId val="574369136"/>
      </c:barChart>
      <c:catAx>
        <c:axId val="57436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369136"/>
        <c:crosses val="autoZero"/>
        <c:auto val="1"/>
        <c:lblAlgn val="ctr"/>
        <c:lblOffset val="100"/>
        <c:noMultiLvlLbl val="0"/>
      </c:catAx>
      <c:valAx>
        <c:axId val="574369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36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835.71405000000004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362080"/>
        <c:axId val="574367960"/>
      </c:barChart>
      <c:catAx>
        <c:axId val="57436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367960"/>
        <c:crosses val="autoZero"/>
        <c:auto val="1"/>
        <c:lblAlgn val="ctr"/>
        <c:lblOffset val="100"/>
        <c:noMultiLvlLbl val="0"/>
      </c:catAx>
      <c:valAx>
        <c:axId val="57436796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36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0.10217277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367176"/>
        <c:axId val="574362472"/>
      </c:barChart>
      <c:catAx>
        <c:axId val="574367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362472"/>
        <c:crosses val="autoZero"/>
        <c:auto val="1"/>
        <c:lblAlgn val="ctr"/>
        <c:lblOffset val="100"/>
        <c:noMultiLvlLbl val="0"/>
      </c:catAx>
      <c:valAx>
        <c:axId val="574362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367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1.6571351999999999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365608"/>
        <c:axId val="574367568"/>
      </c:barChart>
      <c:catAx>
        <c:axId val="574365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367568"/>
        <c:crosses val="autoZero"/>
        <c:auto val="1"/>
        <c:lblAlgn val="ctr"/>
        <c:lblOffset val="100"/>
        <c:noMultiLvlLbl val="0"/>
      </c:catAx>
      <c:valAx>
        <c:axId val="574367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365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13.405466000000001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254376"/>
        <c:axId val="562255160"/>
      </c:barChart>
      <c:catAx>
        <c:axId val="562254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255160"/>
        <c:crosses val="autoZero"/>
        <c:auto val="1"/>
        <c:lblAlgn val="ctr"/>
        <c:lblOffset val="100"/>
        <c:noMultiLvlLbl val="0"/>
      </c:catAx>
      <c:valAx>
        <c:axId val="562255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254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119.68188499999999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8088976"/>
        <c:axId val="628085056"/>
      </c:barChart>
      <c:catAx>
        <c:axId val="62808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8085056"/>
        <c:crosses val="autoZero"/>
        <c:auto val="1"/>
        <c:lblAlgn val="ctr"/>
        <c:lblOffset val="100"/>
        <c:noMultiLvlLbl val="0"/>
      </c:catAx>
      <c:valAx>
        <c:axId val="628085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808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74.199393999999998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8087800"/>
        <c:axId val="628083488"/>
      </c:barChart>
      <c:catAx>
        <c:axId val="62808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8083488"/>
        <c:crosses val="autoZero"/>
        <c:auto val="1"/>
        <c:lblAlgn val="ctr"/>
        <c:lblOffset val="100"/>
        <c:noMultiLvlLbl val="0"/>
      </c:catAx>
      <c:valAx>
        <c:axId val="628083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808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4.984</c:v>
                </c:pt>
                <c:pt idx="1">
                  <c:v>16.466000000000001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8090152"/>
        <c:axId val="628090544"/>
      </c:barChart>
      <c:catAx>
        <c:axId val="62809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8090544"/>
        <c:crosses val="autoZero"/>
        <c:auto val="1"/>
        <c:lblAlgn val="ctr"/>
        <c:lblOffset val="100"/>
        <c:noMultiLvlLbl val="0"/>
      </c:catAx>
      <c:valAx>
        <c:axId val="628090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8090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12.941734</c:v>
                </c:pt>
                <c:pt idx="1">
                  <c:v>12.949833</c:v>
                </c:pt>
                <c:pt idx="2">
                  <c:v>8.3094579999999993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337.19470000000001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8088584"/>
        <c:axId val="628084664"/>
      </c:barChart>
      <c:catAx>
        <c:axId val="628088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8084664"/>
        <c:crosses val="autoZero"/>
        <c:auto val="1"/>
        <c:lblAlgn val="ctr"/>
        <c:lblOffset val="100"/>
        <c:noMultiLvlLbl val="0"/>
      </c:catAx>
      <c:valAx>
        <c:axId val="628084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8088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15.439311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8089760"/>
        <c:axId val="628086232"/>
      </c:barChart>
      <c:catAx>
        <c:axId val="62808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8086232"/>
        <c:crosses val="autoZero"/>
        <c:auto val="1"/>
        <c:lblAlgn val="ctr"/>
        <c:lblOffset val="100"/>
        <c:noMultiLvlLbl val="0"/>
      </c:catAx>
      <c:valAx>
        <c:axId val="628086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808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68.611999999999995</c:v>
                </c:pt>
                <c:pt idx="1">
                  <c:v>14.37</c:v>
                </c:pt>
                <c:pt idx="2">
                  <c:v>17.018999999999998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8086624"/>
        <c:axId val="628087016"/>
      </c:barChart>
      <c:catAx>
        <c:axId val="62808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8087016"/>
        <c:crosses val="autoZero"/>
        <c:auto val="1"/>
        <c:lblAlgn val="ctr"/>
        <c:lblOffset val="100"/>
        <c:noMultiLvlLbl val="0"/>
      </c:catAx>
      <c:valAx>
        <c:axId val="628087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8086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1595.6599000000001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368352"/>
        <c:axId val="568894040"/>
      </c:barChart>
      <c:catAx>
        <c:axId val="574368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894040"/>
        <c:crosses val="autoZero"/>
        <c:auto val="1"/>
        <c:lblAlgn val="ctr"/>
        <c:lblOffset val="100"/>
        <c:noMultiLvlLbl val="0"/>
      </c:catAx>
      <c:valAx>
        <c:axId val="568894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368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85.858909999999995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888160"/>
        <c:axId val="568894432"/>
      </c:barChart>
      <c:catAx>
        <c:axId val="568888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894432"/>
        <c:crosses val="autoZero"/>
        <c:auto val="1"/>
        <c:lblAlgn val="ctr"/>
        <c:lblOffset val="100"/>
        <c:noMultiLvlLbl val="0"/>
      </c:catAx>
      <c:valAx>
        <c:axId val="568894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88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443.83031999999997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891296"/>
        <c:axId val="568890512"/>
      </c:barChart>
      <c:catAx>
        <c:axId val="56889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890512"/>
        <c:crosses val="autoZero"/>
        <c:auto val="1"/>
        <c:lblAlgn val="ctr"/>
        <c:lblOffset val="100"/>
        <c:noMultiLvlLbl val="0"/>
      </c:catAx>
      <c:valAx>
        <c:axId val="568890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89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3.7114250000000002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255944"/>
        <c:axId val="562256728"/>
      </c:barChart>
      <c:catAx>
        <c:axId val="562255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256728"/>
        <c:crosses val="autoZero"/>
        <c:auto val="1"/>
        <c:lblAlgn val="ctr"/>
        <c:lblOffset val="100"/>
        <c:noMultiLvlLbl val="0"/>
      </c:catAx>
      <c:valAx>
        <c:axId val="562256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255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3445.4625999999998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895216"/>
        <c:axId val="568893256"/>
      </c:barChart>
      <c:catAx>
        <c:axId val="56889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893256"/>
        <c:crosses val="autoZero"/>
        <c:auto val="1"/>
        <c:lblAlgn val="ctr"/>
        <c:lblOffset val="100"/>
        <c:noMultiLvlLbl val="0"/>
      </c:catAx>
      <c:valAx>
        <c:axId val="568893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89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8.5432380000000006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893648"/>
        <c:axId val="568892080"/>
      </c:barChart>
      <c:catAx>
        <c:axId val="56889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892080"/>
        <c:crosses val="autoZero"/>
        <c:auto val="1"/>
        <c:lblAlgn val="ctr"/>
        <c:lblOffset val="100"/>
        <c:noMultiLvlLbl val="0"/>
      </c:catAx>
      <c:valAx>
        <c:axId val="568892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89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1.0439695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895608"/>
        <c:axId val="568888944"/>
      </c:barChart>
      <c:catAx>
        <c:axId val="568895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888944"/>
        <c:crosses val="autoZero"/>
        <c:auto val="1"/>
        <c:lblAlgn val="ctr"/>
        <c:lblOffset val="100"/>
        <c:noMultiLvlLbl val="0"/>
      </c:catAx>
      <c:valAx>
        <c:axId val="568888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895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80.580020000000005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0832928"/>
        <c:axId val="410835280"/>
      </c:barChart>
      <c:catAx>
        <c:axId val="41083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835280"/>
        <c:crosses val="autoZero"/>
        <c:auto val="1"/>
        <c:lblAlgn val="ctr"/>
        <c:lblOffset val="100"/>
        <c:noMultiLvlLbl val="0"/>
      </c:catAx>
      <c:valAx>
        <c:axId val="410835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0832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1.3460968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0836064"/>
        <c:axId val="109028704"/>
      </c:barChart>
      <c:catAx>
        <c:axId val="410836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028704"/>
        <c:crosses val="autoZero"/>
        <c:auto val="1"/>
        <c:lblAlgn val="ctr"/>
        <c:lblOffset val="100"/>
        <c:noMultiLvlLbl val="0"/>
      </c:catAx>
      <c:valAx>
        <c:axId val="109028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0836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12.279282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9025568"/>
        <c:axId val="109027528"/>
      </c:barChart>
      <c:catAx>
        <c:axId val="109025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027528"/>
        <c:crosses val="autoZero"/>
        <c:auto val="1"/>
        <c:lblAlgn val="ctr"/>
        <c:lblOffset val="100"/>
        <c:noMultiLvlLbl val="0"/>
      </c:catAx>
      <c:valAx>
        <c:axId val="109027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9025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1.0439695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9024784"/>
        <c:axId val="109025176"/>
      </c:barChart>
      <c:catAx>
        <c:axId val="109024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025176"/>
        <c:crosses val="autoZero"/>
        <c:auto val="1"/>
        <c:lblAlgn val="ctr"/>
        <c:lblOffset val="100"/>
        <c:noMultiLvlLbl val="0"/>
      </c:catAx>
      <c:valAx>
        <c:axId val="109025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902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328.91550000000001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9027136"/>
        <c:axId val="109029488"/>
      </c:barChart>
      <c:catAx>
        <c:axId val="109027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029488"/>
        <c:crosses val="autoZero"/>
        <c:auto val="1"/>
        <c:lblAlgn val="ctr"/>
        <c:lblOffset val="100"/>
        <c:noMultiLvlLbl val="0"/>
      </c:catAx>
      <c:valAx>
        <c:axId val="109029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902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4.8711260000000003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9027920"/>
        <c:axId val="109025960"/>
      </c:barChart>
      <c:catAx>
        <c:axId val="109027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025960"/>
        <c:crosses val="autoZero"/>
        <c:auto val="1"/>
        <c:lblAlgn val="ctr"/>
        <c:lblOffset val="100"/>
        <c:noMultiLvlLbl val="0"/>
      </c:catAx>
      <c:valAx>
        <c:axId val="109025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902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양희영, ID : H1310199)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04월 29일 09:18:47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1900</v>
      </c>
      <c r="C6" s="59">
        <f>'DRIs DATA 입력'!C6</f>
        <v>1595.6599000000001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57.058410000000002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13.405466000000001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68.611999999999995</v>
      </c>
      <c r="G8" s="59">
        <f>'DRIs DATA 입력'!G8</f>
        <v>14.37</v>
      </c>
      <c r="H8" s="59">
        <f>'DRIs DATA 입력'!H8</f>
        <v>17.018999999999998</v>
      </c>
      <c r="I8" s="46"/>
      <c r="J8" s="59" t="s">
        <v>216</v>
      </c>
      <c r="K8" s="59">
        <f>'DRIs DATA 입력'!K8</f>
        <v>4.984</v>
      </c>
      <c r="L8" s="59">
        <f>'DRIs DATA 입력'!L8</f>
        <v>16.466000000000001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337.19470000000001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15.439311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3.7114250000000002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80.580020000000005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85.858909999999995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1.2601913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1.3460968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12.279282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1.0439695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328.91550000000001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4.8711260000000003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2.6069417000000001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4.4570660000000002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443.83031999999997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982.90875000000005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3445.4625999999998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2118.1930000000002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243.34694999999999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61.320120000000003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8.5432380000000006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8.5413329999999998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835.71405000000004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0.10217277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1.6571351999999999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119.68188499999999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74.199393999999998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6" sqref="H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279</v>
      </c>
      <c r="B1" s="61" t="s">
        <v>280</v>
      </c>
      <c r="G1" s="62" t="s">
        <v>281</v>
      </c>
      <c r="H1" s="61" t="s">
        <v>282</v>
      </c>
    </row>
    <row r="3" spans="1:27" x14ac:dyDescent="0.3">
      <c r="A3" s="71" t="s">
        <v>283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284</v>
      </c>
      <c r="B4" s="69"/>
      <c r="C4" s="69"/>
      <c r="E4" s="66" t="s">
        <v>285</v>
      </c>
      <c r="F4" s="67"/>
      <c r="G4" s="67"/>
      <c r="H4" s="68"/>
      <c r="J4" s="66" t="s">
        <v>286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287</v>
      </c>
      <c r="V4" s="69"/>
      <c r="W4" s="69"/>
      <c r="X4" s="69"/>
      <c r="Y4" s="69"/>
      <c r="Z4" s="69"/>
    </row>
    <row r="5" spans="1:27" x14ac:dyDescent="0.3">
      <c r="A5" s="63"/>
      <c r="B5" s="63" t="s">
        <v>288</v>
      </c>
      <c r="C5" s="63" t="s">
        <v>289</v>
      </c>
      <c r="E5" s="63"/>
      <c r="F5" s="63" t="s">
        <v>50</v>
      </c>
      <c r="G5" s="63" t="s">
        <v>290</v>
      </c>
      <c r="H5" s="63" t="s">
        <v>46</v>
      </c>
      <c r="J5" s="63"/>
      <c r="K5" s="63" t="s">
        <v>291</v>
      </c>
      <c r="L5" s="63" t="s">
        <v>292</v>
      </c>
      <c r="N5" s="63"/>
      <c r="O5" s="63" t="s">
        <v>293</v>
      </c>
      <c r="P5" s="63" t="s">
        <v>294</v>
      </c>
      <c r="Q5" s="63" t="s">
        <v>295</v>
      </c>
      <c r="R5" s="63" t="s">
        <v>296</v>
      </c>
      <c r="S5" s="63" t="s">
        <v>289</v>
      </c>
      <c r="U5" s="63"/>
      <c r="V5" s="63" t="s">
        <v>293</v>
      </c>
      <c r="W5" s="63" t="s">
        <v>294</v>
      </c>
      <c r="X5" s="63" t="s">
        <v>295</v>
      </c>
      <c r="Y5" s="63" t="s">
        <v>296</v>
      </c>
      <c r="Z5" s="63" t="s">
        <v>289</v>
      </c>
    </row>
    <row r="6" spans="1:27" x14ac:dyDescent="0.3">
      <c r="A6" s="63" t="s">
        <v>284</v>
      </c>
      <c r="B6" s="63">
        <v>1900</v>
      </c>
      <c r="C6" s="63">
        <v>1595.6599000000001</v>
      </c>
      <c r="E6" s="63" t="s">
        <v>297</v>
      </c>
      <c r="F6" s="63">
        <v>55</v>
      </c>
      <c r="G6" s="63">
        <v>15</v>
      </c>
      <c r="H6" s="63">
        <v>7</v>
      </c>
      <c r="J6" s="63" t="s">
        <v>297</v>
      </c>
      <c r="K6" s="63">
        <v>0.1</v>
      </c>
      <c r="L6" s="63">
        <v>4</v>
      </c>
      <c r="N6" s="63" t="s">
        <v>298</v>
      </c>
      <c r="O6" s="63">
        <v>40</v>
      </c>
      <c r="P6" s="63">
        <v>50</v>
      </c>
      <c r="Q6" s="63">
        <v>0</v>
      </c>
      <c r="R6" s="63">
        <v>0</v>
      </c>
      <c r="S6" s="63">
        <v>57.058410000000002</v>
      </c>
      <c r="U6" s="63" t="s">
        <v>299</v>
      </c>
      <c r="V6" s="63">
        <v>0</v>
      </c>
      <c r="W6" s="63">
        <v>0</v>
      </c>
      <c r="X6" s="63">
        <v>20</v>
      </c>
      <c r="Y6" s="63">
        <v>0</v>
      </c>
      <c r="Z6" s="63">
        <v>13.405466000000001</v>
      </c>
    </row>
    <row r="7" spans="1:27" x14ac:dyDescent="0.3">
      <c r="E7" s="63" t="s">
        <v>300</v>
      </c>
      <c r="F7" s="63">
        <v>65</v>
      </c>
      <c r="G7" s="63">
        <v>30</v>
      </c>
      <c r="H7" s="63">
        <v>20</v>
      </c>
      <c r="J7" s="63" t="s">
        <v>300</v>
      </c>
      <c r="K7" s="63">
        <v>1</v>
      </c>
      <c r="L7" s="63">
        <v>10</v>
      </c>
    </row>
    <row r="8" spans="1:27" x14ac:dyDescent="0.3">
      <c r="E8" s="63" t="s">
        <v>301</v>
      </c>
      <c r="F8" s="63">
        <v>68.611999999999995</v>
      </c>
      <c r="G8" s="63">
        <v>14.37</v>
      </c>
      <c r="H8" s="63">
        <v>17.018999999999998</v>
      </c>
      <c r="J8" s="63" t="s">
        <v>301</v>
      </c>
      <c r="K8" s="63">
        <v>4.984</v>
      </c>
      <c r="L8" s="63">
        <v>16.466000000000001</v>
      </c>
    </row>
    <row r="13" spans="1:27" x14ac:dyDescent="0.3">
      <c r="A13" s="70" t="s">
        <v>302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303</v>
      </c>
      <c r="B14" s="69"/>
      <c r="C14" s="69"/>
      <c r="D14" s="69"/>
      <c r="E14" s="69"/>
      <c r="F14" s="69"/>
      <c r="H14" s="69" t="s">
        <v>304</v>
      </c>
      <c r="I14" s="69"/>
      <c r="J14" s="69"/>
      <c r="K14" s="69"/>
      <c r="L14" s="69"/>
      <c r="M14" s="69"/>
      <c r="O14" s="69" t="s">
        <v>305</v>
      </c>
      <c r="P14" s="69"/>
      <c r="Q14" s="69"/>
      <c r="R14" s="69"/>
      <c r="S14" s="69"/>
      <c r="T14" s="69"/>
      <c r="V14" s="69" t="s">
        <v>306</v>
      </c>
      <c r="W14" s="69"/>
      <c r="X14" s="69"/>
      <c r="Y14" s="69"/>
      <c r="Z14" s="69"/>
      <c r="AA14" s="69"/>
    </row>
    <row r="15" spans="1:27" x14ac:dyDescent="0.3">
      <c r="A15" s="63"/>
      <c r="B15" s="63" t="s">
        <v>293</v>
      </c>
      <c r="C15" s="63" t="s">
        <v>294</v>
      </c>
      <c r="D15" s="63" t="s">
        <v>295</v>
      </c>
      <c r="E15" s="63" t="s">
        <v>296</v>
      </c>
      <c r="F15" s="63" t="s">
        <v>289</v>
      </c>
      <c r="H15" s="63"/>
      <c r="I15" s="63" t="s">
        <v>293</v>
      </c>
      <c r="J15" s="63" t="s">
        <v>294</v>
      </c>
      <c r="K15" s="63" t="s">
        <v>295</v>
      </c>
      <c r="L15" s="63" t="s">
        <v>296</v>
      </c>
      <c r="M15" s="63" t="s">
        <v>289</v>
      </c>
      <c r="O15" s="63"/>
      <c r="P15" s="63" t="s">
        <v>293</v>
      </c>
      <c r="Q15" s="63" t="s">
        <v>294</v>
      </c>
      <c r="R15" s="63" t="s">
        <v>295</v>
      </c>
      <c r="S15" s="63" t="s">
        <v>296</v>
      </c>
      <c r="T15" s="63" t="s">
        <v>289</v>
      </c>
      <c r="V15" s="63"/>
      <c r="W15" s="63" t="s">
        <v>293</v>
      </c>
      <c r="X15" s="63" t="s">
        <v>294</v>
      </c>
      <c r="Y15" s="63" t="s">
        <v>295</v>
      </c>
      <c r="Z15" s="63" t="s">
        <v>296</v>
      </c>
      <c r="AA15" s="63" t="s">
        <v>289</v>
      </c>
    </row>
    <row r="16" spans="1:27" x14ac:dyDescent="0.3">
      <c r="A16" s="63" t="s">
        <v>307</v>
      </c>
      <c r="B16" s="63">
        <v>450</v>
      </c>
      <c r="C16" s="63">
        <v>650</v>
      </c>
      <c r="D16" s="63">
        <v>0</v>
      </c>
      <c r="E16" s="63">
        <v>3000</v>
      </c>
      <c r="F16" s="63">
        <v>337.19470000000001</v>
      </c>
      <c r="H16" s="63" t="s">
        <v>3</v>
      </c>
      <c r="I16" s="63">
        <v>0</v>
      </c>
      <c r="J16" s="63">
        <v>0</v>
      </c>
      <c r="K16" s="63">
        <v>12</v>
      </c>
      <c r="L16" s="63">
        <v>540</v>
      </c>
      <c r="M16" s="63">
        <v>15.439311</v>
      </c>
      <c r="O16" s="63" t="s">
        <v>4</v>
      </c>
      <c r="P16" s="63">
        <v>0</v>
      </c>
      <c r="Q16" s="63">
        <v>0</v>
      </c>
      <c r="R16" s="63">
        <v>10</v>
      </c>
      <c r="S16" s="63">
        <v>100</v>
      </c>
      <c r="T16" s="63">
        <v>3.7114250000000002</v>
      </c>
      <c r="V16" s="63" t="s">
        <v>5</v>
      </c>
      <c r="W16" s="63">
        <v>0</v>
      </c>
      <c r="X16" s="63">
        <v>0</v>
      </c>
      <c r="Y16" s="63">
        <v>65</v>
      </c>
      <c r="Z16" s="63">
        <v>0</v>
      </c>
      <c r="AA16" s="63">
        <v>80.580020000000005</v>
      </c>
    </row>
    <row r="23" spans="1:62" x14ac:dyDescent="0.3">
      <c r="A23" s="70" t="s">
        <v>308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309</v>
      </c>
      <c r="B24" s="69"/>
      <c r="C24" s="69"/>
      <c r="D24" s="69"/>
      <c r="E24" s="69"/>
      <c r="F24" s="69"/>
      <c r="H24" s="69" t="s">
        <v>310</v>
      </c>
      <c r="I24" s="69"/>
      <c r="J24" s="69"/>
      <c r="K24" s="69"/>
      <c r="L24" s="69"/>
      <c r="M24" s="69"/>
      <c r="O24" s="69" t="s">
        <v>311</v>
      </c>
      <c r="P24" s="69"/>
      <c r="Q24" s="69"/>
      <c r="R24" s="69"/>
      <c r="S24" s="69"/>
      <c r="T24" s="69"/>
      <c r="V24" s="69" t="s">
        <v>312</v>
      </c>
      <c r="W24" s="69"/>
      <c r="X24" s="69"/>
      <c r="Y24" s="69"/>
      <c r="Z24" s="69"/>
      <c r="AA24" s="69"/>
      <c r="AC24" s="69" t="s">
        <v>313</v>
      </c>
      <c r="AD24" s="69"/>
      <c r="AE24" s="69"/>
      <c r="AF24" s="69"/>
      <c r="AG24" s="69"/>
      <c r="AH24" s="69"/>
      <c r="AJ24" s="69" t="s">
        <v>314</v>
      </c>
      <c r="AK24" s="69"/>
      <c r="AL24" s="69"/>
      <c r="AM24" s="69"/>
      <c r="AN24" s="69"/>
      <c r="AO24" s="69"/>
      <c r="AQ24" s="69" t="s">
        <v>315</v>
      </c>
      <c r="AR24" s="69"/>
      <c r="AS24" s="69"/>
      <c r="AT24" s="69"/>
      <c r="AU24" s="69"/>
      <c r="AV24" s="69"/>
      <c r="AX24" s="69" t="s">
        <v>316</v>
      </c>
      <c r="AY24" s="69"/>
      <c r="AZ24" s="69"/>
      <c r="BA24" s="69"/>
      <c r="BB24" s="69"/>
      <c r="BC24" s="69"/>
      <c r="BE24" s="69" t="s">
        <v>317</v>
      </c>
      <c r="BF24" s="69"/>
      <c r="BG24" s="69"/>
      <c r="BH24" s="69"/>
      <c r="BI24" s="69"/>
      <c r="BJ24" s="69"/>
    </row>
    <row r="25" spans="1:62" x14ac:dyDescent="0.3">
      <c r="A25" s="63"/>
      <c r="B25" s="63" t="s">
        <v>293</v>
      </c>
      <c r="C25" s="63" t="s">
        <v>318</v>
      </c>
      <c r="D25" s="63" t="s">
        <v>295</v>
      </c>
      <c r="E25" s="63" t="s">
        <v>296</v>
      </c>
      <c r="F25" s="63" t="s">
        <v>289</v>
      </c>
      <c r="H25" s="63"/>
      <c r="I25" s="63" t="s">
        <v>293</v>
      </c>
      <c r="J25" s="63" t="s">
        <v>294</v>
      </c>
      <c r="K25" s="63" t="s">
        <v>295</v>
      </c>
      <c r="L25" s="63" t="s">
        <v>296</v>
      </c>
      <c r="M25" s="63" t="s">
        <v>289</v>
      </c>
      <c r="O25" s="63"/>
      <c r="P25" s="63" t="s">
        <v>293</v>
      </c>
      <c r="Q25" s="63" t="s">
        <v>294</v>
      </c>
      <c r="R25" s="63" t="s">
        <v>295</v>
      </c>
      <c r="S25" s="63" t="s">
        <v>296</v>
      </c>
      <c r="T25" s="63" t="s">
        <v>289</v>
      </c>
      <c r="V25" s="63"/>
      <c r="W25" s="63" t="s">
        <v>293</v>
      </c>
      <c r="X25" s="63" t="s">
        <v>294</v>
      </c>
      <c r="Y25" s="63" t="s">
        <v>295</v>
      </c>
      <c r="Z25" s="63" t="s">
        <v>296</v>
      </c>
      <c r="AA25" s="63" t="s">
        <v>289</v>
      </c>
      <c r="AC25" s="63"/>
      <c r="AD25" s="63" t="s">
        <v>293</v>
      </c>
      <c r="AE25" s="63" t="s">
        <v>294</v>
      </c>
      <c r="AF25" s="63" t="s">
        <v>319</v>
      </c>
      <c r="AG25" s="63" t="s">
        <v>296</v>
      </c>
      <c r="AH25" s="63" t="s">
        <v>289</v>
      </c>
      <c r="AJ25" s="63"/>
      <c r="AK25" s="63" t="s">
        <v>293</v>
      </c>
      <c r="AL25" s="63" t="s">
        <v>294</v>
      </c>
      <c r="AM25" s="63" t="s">
        <v>295</v>
      </c>
      <c r="AN25" s="63" t="s">
        <v>320</v>
      </c>
      <c r="AO25" s="63" t="s">
        <v>289</v>
      </c>
      <c r="AQ25" s="63"/>
      <c r="AR25" s="63" t="s">
        <v>293</v>
      </c>
      <c r="AS25" s="63" t="s">
        <v>294</v>
      </c>
      <c r="AT25" s="63" t="s">
        <v>321</v>
      </c>
      <c r="AU25" s="63" t="s">
        <v>296</v>
      </c>
      <c r="AV25" s="63" t="s">
        <v>289</v>
      </c>
      <c r="AX25" s="63"/>
      <c r="AY25" s="63" t="s">
        <v>293</v>
      </c>
      <c r="AZ25" s="63" t="s">
        <v>294</v>
      </c>
      <c r="BA25" s="63" t="s">
        <v>295</v>
      </c>
      <c r="BB25" s="63" t="s">
        <v>296</v>
      </c>
      <c r="BC25" s="63" t="s">
        <v>289</v>
      </c>
      <c r="BE25" s="63"/>
      <c r="BF25" s="63" t="s">
        <v>293</v>
      </c>
      <c r="BG25" s="63" t="s">
        <v>294</v>
      </c>
      <c r="BH25" s="63" t="s">
        <v>295</v>
      </c>
      <c r="BI25" s="63" t="s">
        <v>296</v>
      </c>
      <c r="BJ25" s="63" t="s">
        <v>322</v>
      </c>
    </row>
    <row r="26" spans="1:62" x14ac:dyDescent="0.3">
      <c r="A26" s="63" t="s">
        <v>8</v>
      </c>
      <c r="B26" s="63">
        <v>75</v>
      </c>
      <c r="C26" s="63">
        <v>100</v>
      </c>
      <c r="D26" s="63">
        <v>0</v>
      </c>
      <c r="E26" s="63">
        <v>2000</v>
      </c>
      <c r="F26" s="63">
        <v>85.858909999999995</v>
      </c>
      <c r="H26" s="63" t="s">
        <v>9</v>
      </c>
      <c r="I26" s="63">
        <v>0.9</v>
      </c>
      <c r="J26" s="63">
        <v>1.1000000000000001</v>
      </c>
      <c r="K26" s="63">
        <v>0</v>
      </c>
      <c r="L26" s="63">
        <v>0</v>
      </c>
      <c r="M26" s="63">
        <v>1.2601913</v>
      </c>
      <c r="O26" s="63" t="s">
        <v>10</v>
      </c>
      <c r="P26" s="63">
        <v>1</v>
      </c>
      <c r="Q26" s="63">
        <v>1.2</v>
      </c>
      <c r="R26" s="63">
        <v>0</v>
      </c>
      <c r="S26" s="63">
        <v>0</v>
      </c>
      <c r="T26" s="63">
        <v>1.3460968</v>
      </c>
      <c r="V26" s="63" t="s">
        <v>11</v>
      </c>
      <c r="W26" s="63">
        <v>11</v>
      </c>
      <c r="X26" s="63">
        <v>14</v>
      </c>
      <c r="Y26" s="63">
        <v>0</v>
      </c>
      <c r="Z26" s="63">
        <v>35</v>
      </c>
      <c r="AA26" s="63">
        <v>12.279282</v>
      </c>
      <c r="AC26" s="63" t="s">
        <v>12</v>
      </c>
      <c r="AD26" s="63">
        <v>1.2</v>
      </c>
      <c r="AE26" s="63">
        <v>1.4</v>
      </c>
      <c r="AF26" s="63">
        <v>0</v>
      </c>
      <c r="AG26" s="63">
        <v>100</v>
      </c>
      <c r="AH26" s="63">
        <v>1.0439695</v>
      </c>
      <c r="AJ26" s="63" t="s">
        <v>323</v>
      </c>
      <c r="AK26" s="63">
        <v>320</v>
      </c>
      <c r="AL26" s="63">
        <v>400</v>
      </c>
      <c r="AM26" s="63">
        <v>0</v>
      </c>
      <c r="AN26" s="63">
        <v>1000</v>
      </c>
      <c r="AO26" s="63">
        <v>328.91550000000001</v>
      </c>
      <c r="AQ26" s="63" t="s">
        <v>13</v>
      </c>
      <c r="AR26" s="63">
        <v>2</v>
      </c>
      <c r="AS26" s="63">
        <v>2.4</v>
      </c>
      <c r="AT26" s="63">
        <v>0</v>
      </c>
      <c r="AU26" s="63">
        <v>0</v>
      </c>
      <c r="AV26" s="63">
        <v>4.8711260000000003</v>
      </c>
      <c r="AX26" s="63" t="s">
        <v>14</v>
      </c>
      <c r="AY26" s="63">
        <v>0</v>
      </c>
      <c r="AZ26" s="63">
        <v>0</v>
      </c>
      <c r="BA26" s="63">
        <v>5</v>
      </c>
      <c r="BB26" s="63">
        <v>0</v>
      </c>
      <c r="BC26" s="63">
        <v>2.6069417000000001</v>
      </c>
      <c r="BE26" s="63" t="s">
        <v>15</v>
      </c>
      <c r="BF26" s="63">
        <v>0</v>
      </c>
      <c r="BG26" s="63">
        <v>0</v>
      </c>
      <c r="BH26" s="63">
        <v>30</v>
      </c>
      <c r="BI26" s="63">
        <v>0</v>
      </c>
      <c r="BJ26" s="63">
        <v>4.4570660000000002</v>
      </c>
    </row>
    <row r="33" spans="1:68" x14ac:dyDescent="0.3">
      <c r="A33" s="70" t="s">
        <v>324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325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326</v>
      </c>
      <c r="W34" s="69"/>
      <c r="X34" s="69"/>
      <c r="Y34" s="69"/>
      <c r="Z34" s="69"/>
      <c r="AA34" s="69"/>
      <c r="AC34" s="69" t="s">
        <v>327</v>
      </c>
      <c r="AD34" s="69"/>
      <c r="AE34" s="69"/>
      <c r="AF34" s="69"/>
      <c r="AG34" s="69"/>
      <c r="AH34" s="69"/>
      <c r="AJ34" s="69" t="s">
        <v>328</v>
      </c>
      <c r="AK34" s="69"/>
      <c r="AL34" s="69"/>
      <c r="AM34" s="69"/>
      <c r="AN34" s="69"/>
      <c r="AO34" s="69"/>
    </row>
    <row r="35" spans="1:68" x14ac:dyDescent="0.3">
      <c r="A35" s="63"/>
      <c r="B35" s="63" t="s">
        <v>293</v>
      </c>
      <c r="C35" s="63" t="s">
        <v>294</v>
      </c>
      <c r="D35" s="63" t="s">
        <v>295</v>
      </c>
      <c r="E35" s="63" t="s">
        <v>296</v>
      </c>
      <c r="F35" s="63" t="s">
        <v>289</v>
      </c>
      <c r="H35" s="63"/>
      <c r="I35" s="63" t="s">
        <v>293</v>
      </c>
      <c r="J35" s="63" t="s">
        <v>318</v>
      </c>
      <c r="K35" s="63" t="s">
        <v>295</v>
      </c>
      <c r="L35" s="63" t="s">
        <v>296</v>
      </c>
      <c r="M35" s="63" t="s">
        <v>289</v>
      </c>
      <c r="O35" s="63"/>
      <c r="P35" s="63" t="s">
        <v>293</v>
      </c>
      <c r="Q35" s="63" t="s">
        <v>294</v>
      </c>
      <c r="R35" s="63" t="s">
        <v>295</v>
      </c>
      <c r="S35" s="63" t="s">
        <v>296</v>
      </c>
      <c r="T35" s="63" t="s">
        <v>289</v>
      </c>
      <c r="V35" s="63"/>
      <c r="W35" s="63" t="s">
        <v>293</v>
      </c>
      <c r="X35" s="63" t="s">
        <v>294</v>
      </c>
      <c r="Y35" s="63" t="s">
        <v>295</v>
      </c>
      <c r="Z35" s="63" t="s">
        <v>296</v>
      </c>
      <c r="AA35" s="63" t="s">
        <v>289</v>
      </c>
      <c r="AC35" s="63"/>
      <c r="AD35" s="63" t="s">
        <v>293</v>
      </c>
      <c r="AE35" s="63" t="s">
        <v>294</v>
      </c>
      <c r="AF35" s="63" t="s">
        <v>295</v>
      </c>
      <c r="AG35" s="63" t="s">
        <v>296</v>
      </c>
      <c r="AH35" s="63" t="s">
        <v>289</v>
      </c>
      <c r="AJ35" s="63"/>
      <c r="AK35" s="63" t="s">
        <v>293</v>
      </c>
      <c r="AL35" s="63" t="s">
        <v>294</v>
      </c>
      <c r="AM35" s="63" t="s">
        <v>295</v>
      </c>
      <c r="AN35" s="63" t="s">
        <v>296</v>
      </c>
      <c r="AO35" s="63" t="s">
        <v>289</v>
      </c>
    </row>
    <row r="36" spans="1:68" x14ac:dyDescent="0.3">
      <c r="A36" s="63" t="s">
        <v>17</v>
      </c>
      <c r="B36" s="63">
        <v>510</v>
      </c>
      <c r="C36" s="63">
        <v>700</v>
      </c>
      <c r="D36" s="63">
        <v>0</v>
      </c>
      <c r="E36" s="63">
        <v>2500</v>
      </c>
      <c r="F36" s="63">
        <v>443.83031999999997</v>
      </c>
      <c r="H36" s="63" t="s">
        <v>18</v>
      </c>
      <c r="I36" s="63">
        <v>580</v>
      </c>
      <c r="J36" s="63">
        <v>700</v>
      </c>
      <c r="K36" s="63">
        <v>0</v>
      </c>
      <c r="L36" s="63">
        <v>3500</v>
      </c>
      <c r="M36" s="63">
        <v>982.90875000000005</v>
      </c>
      <c r="O36" s="63" t="s">
        <v>19</v>
      </c>
      <c r="P36" s="63">
        <v>0</v>
      </c>
      <c r="Q36" s="63">
        <v>0</v>
      </c>
      <c r="R36" s="63">
        <v>1500</v>
      </c>
      <c r="S36" s="63">
        <v>2000</v>
      </c>
      <c r="T36" s="63">
        <v>3445.4625999999998</v>
      </c>
      <c r="V36" s="63" t="s">
        <v>20</v>
      </c>
      <c r="W36" s="63">
        <v>0</v>
      </c>
      <c r="X36" s="63">
        <v>0</v>
      </c>
      <c r="Y36" s="63">
        <v>3500</v>
      </c>
      <c r="Z36" s="63">
        <v>0</v>
      </c>
      <c r="AA36" s="63">
        <v>2118.1930000000002</v>
      </c>
      <c r="AC36" s="63" t="s">
        <v>21</v>
      </c>
      <c r="AD36" s="63">
        <v>0</v>
      </c>
      <c r="AE36" s="63">
        <v>0</v>
      </c>
      <c r="AF36" s="63">
        <v>2300</v>
      </c>
      <c r="AG36" s="63">
        <v>0</v>
      </c>
      <c r="AH36" s="63">
        <v>243.34694999999999</v>
      </c>
      <c r="AJ36" s="63" t="s">
        <v>22</v>
      </c>
      <c r="AK36" s="63">
        <v>235</v>
      </c>
      <c r="AL36" s="63">
        <v>280</v>
      </c>
      <c r="AM36" s="63">
        <v>0</v>
      </c>
      <c r="AN36" s="63">
        <v>350</v>
      </c>
      <c r="AO36" s="63">
        <v>61.320120000000003</v>
      </c>
    </row>
    <row r="43" spans="1:68" x14ac:dyDescent="0.3">
      <c r="A43" s="70" t="s">
        <v>329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330</v>
      </c>
      <c r="B44" s="69"/>
      <c r="C44" s="69"/>
      <c r="D44" s="69"/>
      <c r="E44" s="69"/>
      <c r="F44" s="69"/>
      <c r="H44" s="69" t="s">
        <v>331</v>
      </c>
      <c r="I44" s="69"/>
      <c r="J44" s="69"/>
      <c r="K44" s="69"/>
      <c r="L44" s="69"/>
      <c r="M44" s="69"/>
      <c r="O44" s="69" t="s">
        <v>332</v>
      </c>
      <c r="P44" s="69"/>
      <c r="Q44" s="69"/>
      <c r="R44" s="69"/>
      <c r="S44" s="69"/>
      <c r="T44" s="69"/>
      <c r="V44" s="69" t="s">
        <v>333</v>
      </c>
      <c r="W44" s="69"/>
      <c r="X44" s="69"/>
      <c r="Y44" s="69"/>
      <c r="Z44" s="69"/>
      <c r="AA44" s="69"/>
      <c r="AC44" s="69" t="s">
        <v>334</v>
      </c>
      <c r="AD44" s="69"/>
      <c r="AE44" s="69"/>
      <c r="AF44" s="69"/>
      <c r="AG44" s="69"/>
      <c r="AH44" s="69"/>
      <c r="AJ44" s="69" t="s">
        <v>335</v>
      </c>
      <c r="AK44" s="69"/>
      <c r="AL44" s="69"/>
      <c r="AM44" s="69"/>
      <c r="AN44" s="69"/>
      <c r="AO44" s="69"/>
      <c r="AQ44" s="69" t="s">
        <v>336</v>
      </c>
      <c r="AR44" s="69"/>
      <c r="AS44" s="69"/>
      <c r="AT44" s="69"/>
      <c r="AU44" s="69"/>
      <c r="AV44" s="69"/>
      <c r="AX44" s="69" t="s">
        <v>337</v>
      </c>
      <c r="AY44" s="69"/>
      <c r="AZ44" s="69"/>
      <c r="BA44" s="69"/>
      <c r="BB44" s="69"/>
      <c r="BC44" s="69"/>
      <c r="BE44" s="69" t="s">
        <v>338</v>
      </c>
      <c r="BF44" s="69"/>
      <c r="BG44" s="69"/>
      <c r="BH44" s="69"/>
      <c r="BI44" s="69"/>
      <c r="BJ44" s="69"/>
    </row>
    <row r="45" spans="1:68" x14ac:dyDescent="0.3">
      <c r="A45" s="63"/>
      <c r="B45" s="63" t="s">
        <v>293</v>
      </c>
      <c r="C45" s="63" t="s">
        <v>294</v>
      </c>
      <c r="D45" s="63" t="s">
        <v>295</v>
      </c>
      <c r="E45" s="63" t="s">
        <v>296</v>
      </c>
      <c r="F45" s="63" t="s">
        <v>289</v>
      </c>
      <c r="H45" s="63"/>
      <c r="I45" s="63" t="s">
        <v>293</v>
      </c>
      <c r="J45" s="63" t="s">
        <v>294</v>
      </c>
      <c r="K45" s="63" t="s">
        <v>295</v>
      </c>
      <c r="L45" s="63" t="s">
        <v>296</v>
      </c>
      <c r="M45" s="63" t="s">
        <v>289</v>
      </c>
      <c r="O45" s="63"/>
      <c r="P45" s="63" t="s">
        <v>293</v>
      </c>
      <c r="Q45" s="63" t="s">
        <v>294</v>
      </c>
      <c r="R45" s="63" t="s">
        <v>295</v>
      </c>
      <c r="S45" s="63" t="s">
        <v>296</v>
      </c>
      <c r="T45" s="63" t="s">
        <v>289</v>
      </c>
      <c r="V45" s="63"/>
      <c r="W45" s="63" t="s">
        <v>339</v>
      </c>
      <c r="X45" s="63" t="s">
        <v>294</v>
      </c>
      <c r="Y45" s="63" t="s">
        <v>295</v>
      </c>
      <c r="Z45" s="63" t="s">
        <v>296</v>
      </c>
      <c r="AA45" s="63" t="s">
        <v>289</v>
      </c>
      <c r="AC45" s="63"/>
      <c r="AD45" s="63" t="s">
        <v>293</v>
      </c>
      <c r="AE45" s="63" t="s">
        <v>318</v>
      </c>
      <c r="AF45" s="63" t="s">
        <v>295</v>
      </c>
      <c r="AG45" s="63" t="s">
        <v>296</v>
      </c>
      <c r="AH45" s="63" t="s">
        <v>289</v>
      </c>
      <c r="AJ45" s="63"/>
      <c r="AK45" s="63" t="s">
        <v>293</v>
      </c>
      <c r="AL45" s="63" t="s">
        <v>294</v>
      </c>
      <c r="AM45" s="63" t="s">
        <v>295</v>
      </c>
      <c r="AN45" s="63" t="s">
        <v>296</v>
      </c>
      <c r="AO45" s="63" t="s">
        <v>289</v>
      </c>
      <c r="AQ45" s="63"/>
      <c r="AR45" s="63" t="s">
        <v>293</v>
      </c>
      <c r="AS45" s="63" t="s">
        <v>294</v>
      </c>
      <c r="AT45" s="63" t="s">
        <v>295</v>
      </c>
      <c r="AU45" s="63" t="s">
        <v>320</v>
      </c>
      <c r="AV45" s="63" t="s">
        <v>289</v>
      </c>
      <c r="AX45" s="63"/>
      <c r="AY45" s="63" t="s">
        <v>293</v>
      </c>
      <c r="AZ45" s="63" t="s">
        <v>294</v>
      </c>
      <c r="BA45" s="63" t="s">
        <v>295</v>
      </c>
      <c r="BB45" s="63" t="s">
        <v>296</v>
      </c>
      <c r="BC45" s="63" t="s">
        <v>289</v>
      </c>
      <c r="BE45" s="63"/>
      <c r="BF45" s="63" t="s">
        <v>293</v>
      </c>
      <c r="BG45" s="63" t="s">
        <v>294</v>
      </c>
      <c r="BH45" s="63" t="s">
        <v>295</v>
      </c>
      <c r="BI45" s="63" t="s">
        <v>296</v>
      </c>
      <c r="BJ45" s="63" t="s">
        <v>289</v>
      </c>
    </row>
    <row r="46" spans="1:68" x14ac:dyDescent="0.3">
      <c r="A46" s="63" t="s">
        <v>23</v>
      </c>
      <c r="B46" s="63">
        <v>11</v>
      </c>
      <c r="C46" s="63">
        <v>14</v>
      </c>
      <c r="D46" s="63">
        <v>0</v>
      </c>
      <c r="E46" s="63">
        <v>45</v>
      </c>
      <c r="F46" s="63">
        <v>8.5432380000000006</v>
      </c>
      <c r="H46" s="63" t="s">
        <v>24</v>
      </c>
      <c r="I46" s="63">
        <v>7</v>
      </c>
      <c r="J46" s="63">
        <v>8</v>
      </c>
      <c r="K46" s="63">
        <v>0</v>
      </c>
      <c r="L46" s="63">
        <v>35</v>
      </c>
      <c r="M46" s="63">
        <v>8.5413329999999998</v>
      </c>
      <c r="O46" s="63" t="s">
        <v>340</v>
      </c>
      <c r="P46" s="63">
        <v>600</v>
      </c>
      <c r="Q46" s="63">
        <v>800</v>
      </c>
      <c r="R46" s="63">
        <v>0</v>
      </c>
      <c r="S46" s="63">
        <v>10000</v>
      </c>
      <c r="T46" s="63">
        <v>835.71405000000004</v>
      </c>
      <c r="V46" s="63" t="s">
        <v>29</v>
      </c>
      <c r="W46" s="63">
        <v>0</v>
      </c>
      <c r="X46" s="63">
        <v>0</v>
      </c>
      <c r="Y46" s="63">
        <v>2.5</v>
      </c>
      <c r="Z46" s="63">
        <v>10</v>
      </c>
      <c r="AA46" s="63">
        <v>0.10217277</v>
      </c>
      <c r="AC46" s="63" t="s">
        <v>25</v>
      </c>
      <c r="AD46" s="63">
        <v>0</v>
      </c>
      <c r="AE46" s="63">
        <v>0</v>
      </c>
      <c r="AF46" s="63">
        <v>3.5</v>
      </c>
      <c r="AG46" s="63">
        <v>11</v>
      </c>
      <c r="AH46" s="63">
        <v>1.6571351999999999</v>
      </c>
      <c r="AJ46" s="63" t="s">
        <v>26</v>
      </c>
      <c r="AK46" s="63">
        <v>95</v>
      </c>
      <c r="AL46" s="63">
        <v>150</v>
      </c>
      <c r="AM46" s="63">
        <v>0</v>
      </c>
      <c r="AN46" s="63">
        <v>2400</v>
      </c>
      <c r="AO46" s="63">
        <v>119.68188499999999</v>
      </c>
      <c r="AQ46" s="63" t="s">
        <v>27</v>
      </c>
      <c r="AR46" s="63">
        <v>50</v>
      </c>
      <c r="AS46" s="63">
        <v>60</v>
      </c>
      <c r="AT46" s="63">
        <v>0</v>
      </c>
      <c r="AU46" s="63">
        <v>400</v>
      </c>
      <c r="AV46" s="63">
        <v>74.199393999999998</v>
      </c>
      <c r="AX46" s="63" t="s">
        <v>341</v>
      </c>
      <c r="AY46" s="63"/>
      <c r="AZ46" s="63"/>
      <c r="BA46" s="63"/>
      <c r="BB46" s="63"/>
      <c r="BC46" s="63"/>
      <c r="BE46" s="63" t="s">
        <v>342</v>
      </c>
      <c r="BF46" s="63"/>
      <c r="BG46" s="63"/>
      <c r="BH46" s="63"/>
      <c r="BI46" s="63"/>
      <c r="BJ46" s="63"/>
    </row>
  </sheetData>
  <mergeCells count="38">
    <mergeCell ref="A3:Z3"/>
    <mergeCell ref="U4:Z4"/>
    <mergeCell ref="A4:C4"/>
    <mergeCell ref="AJ34:AO34"/>
    <mergeCell ref="A33:AO33"/>
    <mergeCell ref="A34:F34"/>
    <mergeCell ref="H34:M34"/>
    <mergeCell ref="O34:T34"/>
    <mergeCell ref="V34:AA34"/>
    <mergeCell ref="E4:H4"/>
    <mergeCell ref="N4:S4"/>
    <mergeCell ref="J4:L4"/>
    <mergeCell ref="A14:F14"/>
    <mergeCell ref="H14:M14"/>
    <mergeCell ref="O14:T1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36" sqref="H36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277</v>
      </c>
      <c r="B2" s="61" t="s">
        <v>278</v>
      </c>
      <c r="C2" s="61" t="s">
        <v>276</v>
      </c>
      <c r="D2" s="61">
        <v>47</v>
      </c>
      <c r="E2" s="61">
        <v>1595.6599000000001</v>
      </c>
      <c r="F2" s="61">
        <v>230.03299000000001</v>
      </c>
      <c r="G2" s="61">
        <v>48.176945000000003</v>
      </c>
      <c r="H2" s="61">
        <v>19.422148</v>
      </c>
      <c r="I2" s="61">
        <v>28.754795000000001</v>
      </c>
      <c r="J2" s="61">
        <v>57.058410000000002</v>
      </c>
      <c r="K2" s="61">
        <v>22.365438000000001</v>
      </c>
      <c r="L2" s="61">
        <v>34.692970000000003</v>
      </c>
      <c r="M2" s="61">
        <v>13.405466000000001</v>
      </c>
      <c r="N2" s="61">
        <v>1.8540403999999999</v>
      </c>
      <c r="O2" s="61">
        <v>7.5511889999999999</v>
      </c>
      <c r="P2" s="61">
        <v>735.58479999999997</v>
      </c>
      <c r="Q2" s="61">
        <v>16.019161</v>
      </c>
      <c r="R2" s="61">
        <v>337.19470000000001</v>
      </c>
      <c r="S2" s="61">
        <v>143.36512999999999</v>
      </c>
      <c r="T2" s="61">
        <v>2325.9542999999999</v>
      </c>
      <c r="U2" s="61">
        <v>3.7114250000000002</v>
      </c>
      <c r="V2" s="61">
        <v>15.439311</v>
      </c>
      <c r="W2" s="61">
        <v>80.580020000000005</v>
      </c>
      <c r="X2" s="61">
        <v>85.858909999999995</v>
      </c>
      <c r="Y2" s="61">
        <v>1.2601913</v>
      </c>
      <c r="Z2" s="61">
        <v>1.3460968</v>
      </c>
      <c r="AA2" s="61">
        <v>12.279282</v>
      </c>
      <c r="AB2" s="61">
        <v>1.0439695</v>
      </c>
      <c r="AC2" s="61">
        <v>328.91550000000001</v>
      </c>
      <c r="AD2" s="61">
        <v>4.8711260000000003</v>
      </c>
      <c r="AE2" s="61">
        <v>2.6069417000000001</v>
      </c>
      <c r="AF2" s="61">
        <v>4.4570660000000002</v>
      </c>
      <c r="AG2" s="61">
        <v>443.83031999999997</v>
      </c>
      <c r="AH2" s="61">
        <v>154.16184999999999</v>
      </c>
      <c r="AI2" s="61">
        <v>289.66845999999998</v>
      </c>
      <c r="AJ2" s="61">
        <v>982.90875000000005</v>
      </c>
      <c r="AK2" s="61">
        <v>3445.4625999999998</v>
      </c>
      <c r="AL2" s="61">
        <v>243.34694999999999</v>
      </c>
      <c r="AM2" s="61">
        <v>2118.1930000000002</v>
      </c>
      <c r="AN2" s="61">
        <v>61.320120000000003</v>
      </c>
      <c r="AO2" s="61">
        <v>8.5432380000000006</v>
      </c>
      <c r="AP2" s="61">
        <v>4.9805764999999997</v>
      </c>
      <c r="AQ2" s="61">
        <v>3.5626614000000001</v>
      </c>
      <c r="AR2" s="61">
        <v>8.5413329999999998</v>
      </c>
      <c r="AS2" s="61">
        <v>835.71405000000004</v>
      </c>
      <c r="AT2" s="61">
        <v>0.10217277</v>
      </c>
      <c r="AU2" s="61">
        <v>1.6571351999999999</v>
      </c>
      <c r="AV2" s="61">
        <v>119.68188499999999</v>
      </c>
      <c r="AW2" s="61">
        <v>74.199393999999998</v>
      </c>
      <c r="AX2" s="61">
        <v>3.5737025999999998E-2</v>
      </c>
      <c r="AY2" s="61">
        <v>1.2252358000000001</v>
      </c>
      <c r="AZ2" s="61">
        <v>376.82706000000002</v>
      </c>
      <c r="BA2" s="61">
        <v>34.229129999999998</v>
      </c>
      <c r="BB2" s="61">
        <v>12.941734</v>
      </c>
      <c r="BC2" s="61">
        <v>12.949833</v>
      </c>
      <c r="BD2" s="61">
        <v>8.3094579999999993</v>
      </c>
      <c r="BE2" s="61">
        <v>0.21170968000000001</v>
      </c>
      <c r="BF2" s="61">
        <v>1.3907927</v>
      </c>
      <c r="BG2" s="61">
        <v>0</v>
      </c>
      <c r="BH2" s="61">
        <v>5.1040000000000002E-2</v>
      </c>
      <c r="BI2" s="61">
        <v>4.2025849999999997E-2</v>
      </c>
      <c r="BJ2" s="61">
        <v>0.15780677000000001</v>
      </c>
      <c r="BK2" s="61">
        <v>0</v>
      </c>
      <c r="BL2" s="61">
        <v>0.55942999999999998</v>
      </c>
      <c r="BM2" s="61">
        <v>3.1630029999999998</v>
      </c>
      <c r="BN2" s="61">
        <v>0.99128609999999995</v>
      </c>
      <c r="BO2" s="61">
        <v>52.251457000000002</v>
      </c>
      <c r="BP2" s="61">
        <v>7.5223500000000003</v>
      </c>
      <c r="BQ2" s="61">
        <v>17.706251000000002</v>
      </c>
      <c r="BR2" s="61">
        <v>72.234970000000004</v>
      </c>
      <c r="BS2" s="61">
        <v>27.859594000000001</v>
      </c>
      <c r="BT2" s="61">
        <v>8.2228449999999995</v>
      </c>
      <c r="BU2" s="61">
        <v>8.6367250000000007E-2</v>
      </c>
      <c r="BV2" s="61">
        <v>9.0177924999999999E-3</v>
      </c>
      <c r="BW2" s="61">
        <v>0.60018956999999995</v>
      </c>
      <c r="BX2" s="61">
        <v>0.81750049999999996</v>
      </c>
      <c r="BY2" s="61">
        <v>0.13832386999999999</v>
      </c>
      <c r="BZ2" s="61">
        <v>1.448148E-3</v>
      </c>
      <c r="CA2" s="61">
        <v>1.1576223000000001</v>
      </c>
      <c r="CB2" s="61">
        <v>3.9673720000000003E-3</v>
      </c>
      <c r="CC2" s="61">
        <v>3.4956288000000002E-2</v>
      </c>
      <c r="CD2" s="61">
        <v>0.248558</v>
      </c>
      <c r="CE2" s="61">
        <v>0.10509307</v>
      </c>
      <c r="CF2" s="61">
        <v>2.3270939000000001E-2</v>
      </c>
      <c r="CG2" s="61">
        <v>2.9999999000000001E-6</v>
      </c>
      <c r="CH2" s="61">
        <v>2.71988E-3</v>
      </c>
      <c r="CI2" s="61">
        <v>2.5328960000000002E-3</v>
      </c>
      <c r="CJ2" s="61">
        <v>0.59766719999999995</v>
      </c>
      <c r="CK2" s="61">
        <v>3.0489834E-2</v>
      </c>
      <c r="CL2" s="61">
        <v>1.1341869</v>
      </c>
      <c r="CM2" s="61">
        <v>2.6527774000000002</v>
      </c>
      <c r="CN2" s="61">
        <v>1498.6732999999999</v>
      </c>
      <c r="CO2" s="61">
        <v>2589.2145999999998</v>
      </c>
      <c r="CP2" s="61">
        <v>1358.4127000000001</v>
      </c>
      <c r="CQ2" s="61">
        <v>615.64855999999997</v>
      </c>
      <c r="CR2" s="61">
        <v>237.27518000000001</v>
      </c>
      <c r="CS2" s="61">
        <v>377.69904000000002</v>
      </c>
      <c r="CT2" s="61">
        <v>1469.7135000000001</v>
      </c>
      <c r="CU2" s="61">
        <v>897.76610000000005</v>
      </c>
      <c r="CV2" s="61">
        <v>1189.1239</v>
      </c>
      <c r="CW2" s="61">
        <v>981.02170000000001</v>
      </c>
      <c r="CX2" s="61">
        <v>229.21521000000001</v>
      </c>
      <c r="CY2" s="61">
        <v>1913.1469</v>
      </c>
      <c r="CZ2" s="61">
        <v>1069.6415</v>
      </c>
      <c r="DA2" s="61">
        <v>1876.4767999999999</v>
      </c>
      <c r="DB2" s="61">
        <v>1927.2797</v>
      </c>
      <c r="DC2" s="61">
        <v>2636.7993000000001</v>
      </c>
      <c r="DD2" s="61">
        <v>5123.41</v>
      </c>
      <c r="DE2" s="61">
        <v>788.4375</v>
      </c>
      <c r="DF2" s="61">
        <v>2813.8344999999999</v>
      </c>
      <c r="DG2" s="61">
        <v>1142.4387999999999</v>
      </c>
      <c r="DH2" s="61">
        <v>20.022245000000002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34.229129999999998</v>
      </c>
      <c r="B6">
        <f>BB2</f>
        <v>12.941734</v>
      </c>
      <c r="C6">
        <f>BC2</f>
        <v>12.949833</v>
      </c>
      <c r="D6">
        <f>BD2</f>
        <v>8.3094579999999993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27231</v>
      </c>
      <c r="C2" s="56">
        <f ca="1">YEAR(TODAY())-YEAR(B2)+IF(TODAY()&gt;=DATE(YEAR(TODAY()),MONTH(B2),DAY(B2)),0,-1)</f>
        <v>47</v>
      </c>
      <c r="E2" s="52">
        <v>162.6</v>
      </c>
      <c r="F2" s="53" t="s">
        <v>39</v>
      </c>
      <c r="G2" s="52">
        <v>58.5</v>
      </c>
      <c r="H2" s="51" t="s">
        <v>41</v>
      </c>
      <c r="I2" s="72">
        <f>ROUND(G3/E3^2,1)</f>
        <v>22.1</v>
      </c>
    </row>
    <row r="3" spans="1:9" x14ac:dyDescent="0.3">
      <c r="E3" s="51">
        <f>E2/100</f>
        <v>1.6259999999999999</v>
      </c>
      <c r="F3" s="51" t="s">
        <v>40</v>
      </c>
      <c r="G3" s="51">
        <f>G2</f>
        <v>58.5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44679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양희영, ID : H1310199)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04월 29일 09:18:47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44679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47</v>
      </c>
      <c r="G12" s="137"/>
      <c r="H12" s="137"/>
      <c r="I12" s="137"/>
      <c r="K12" s="128">
        <f>'개인정보 및 신체계측 입력'!E2</f>
        <v>162.6</v>
      </c>
      <c r="L12" s="129"/>
      <c r="M12" s="122">
        <f>'개인정보 및 신체계측 입력'!G2</f>
        <v>58.5</v>
      </c>
      <c r="N12" s="123"/>
      <c r="O12" s="118" t="s">
        <v>271</v>
      </c>
      <c r="P12" s="112"/>
      <c r="Q12" s="115">
        <f>'개인정보 및 신체계측 입력'!I2</f>
        <v>22.1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양희영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68.611999999999995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14.37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17.018999999999998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0.6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16.5</v>
      </c>
      <c r="L72" s="36" t="s">
        <v>53</v>
      </c>
      <c r="M72" s="36">
        <f>ROUND('DRIs DATA'!K8,1)</f>
        <v>5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44.96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128.66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85.86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69.599999999999994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55.48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229.7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85.43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1900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2022-04-29T00:22:34Z</dcterms:modified>
</cp:coreProperties>
</file>