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<sst xmlns="http://schemas.openxmlformats.org/spreadsheetml/2006/main" count="692" uniqueCount="338">
  <si>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</si>
  <si>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</si>
  <si>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</si>
  <si>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</si>
  <si>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</si>
  <si>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</si>
  <si>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</si>
  <si>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</si>
  <si>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</si>
  <si>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</si>
  <si>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</si>
  <si>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</si>
  <si>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</si>
  <si>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</si>
  <si>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</si>
  <si>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</si>
  <si>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</si>
  <si>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</si>
  <si>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</si>
  <si>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</si>
  <si>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</si>
  <si>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</si>
  <si>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</si>
  <si>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</si>
  <si>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</si>
  <si>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</si>
  <si>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</si>
  <si>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</si>
  <si>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</si>
  <si>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</si>
  <si>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</si>
  <si>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</si>
  <si>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</si>
  <si>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</si>
  <si>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</si>
  <si>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</si>
  <si>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</si>
  <si>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</si>
  <si>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</si>
  <si>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</si>
  <si>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</si>
  <si>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</si>
  <si>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</si>
  <si>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</si>
  <si>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</si>
  <si>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</si>
  <si>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</si>
  <si>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</si>
  <si>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</si>
  <si>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</si>
  <si>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</si>
  <si>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</si>
  <si>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</si>
  <si>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</si>
  <si>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</si>
  <si>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</si>
  <si>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</si>
  <si>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</si>
  <si>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</si>
  <si>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</si>
  <si>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</si>
  <si>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</si>
  <si>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</si>
  <si>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</si>
  <si>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</si>
  <si>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</si>
  <si>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</si>
  <si>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</si>
  <si>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</si>
  <si>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</si>
  <si>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</si>
  <si>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</si>
  <si>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</si>
  <si>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</si>
  <si>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</si>
  <si>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</si>
  <si>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</si>
  <si>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</si>
  <si>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</si>
  <si>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</si>
  <si>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</si>
  <si>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</si>
  <si>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</si>
  <si>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</si>
  <si>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</si>
  <si>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</si>
  <si>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</si>
  <si>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</si>
  <si>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</si>
  <si>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</si>
  <si>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</si>
  <si>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</si>
  <si>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</si>
  <si>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</si>
  <si>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</si>
  <si>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</si>
  <si>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</si>
  <si>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</si>
  <si>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</si>
  <si>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</si>
  <si>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</si>
  <si>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</si>
  <si>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</si>
  <si>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</si>
  <si>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</si>
  <si>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</si>
  <si>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</si>
  <si>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</si>
  <si>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</si>
  <si>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</si>
  <si>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</si>
  <si>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</si>
  <si>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</si>
  <si>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</si>
  <si>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</si>
  <si>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</si>
  <si>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</si>
  <si>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</si>
  <si>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</si>
  <si>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</si>
  <si>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</si>
  <si>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</si>
  <si>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</si>
  <si>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</si>
  <si>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</si>
  <si>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</si>
  <si>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</si>
  <si>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</si>
  <si>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</si>
  <si>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</si>
  <si>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</si>
  <si>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</si>
  <si>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</si>
  <si>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</si>
  <si>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</si>
  <si>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</si>
  <si>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</si>
  <si>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</si>
  <si>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</si>
  <si>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</si>
  <si>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</si>
  <si>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</si>
  <si>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</si>
  <si>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</si>
  <si>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</si>
  <si>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</si>
  <si>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</si>
  <si>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</si>
  <si>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</si>
  <si>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</si>
  <si>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</si>
  <si>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</si>
  <si>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</si>
  <si>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</si>
  <si>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</si>
  <si>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</si>
  <si>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</si>
  <si>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</si>
  <si>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</si>
  <si>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</si>
  <si>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</si>
  <si>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</si>
  <si>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</si>
  <si>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</si>
  <si>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</si>
  <si>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</si>
  <si>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</si>
  <si>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</si>
  <si>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</si>
  <si>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</si>
  <si>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</si>
  <si>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</si>
  <si>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</si>
  <si>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</si>
  <si>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</si>
  <si>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</si>
  <si>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</si>
  <si>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</si>
  <si>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</si>
  <si>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</si>
  <si>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</si>
  <si>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</si>
  <si>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</si>
  <si>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</si>
  <si>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</si>
  <si>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</si>
  <si>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</si>
  <si>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</si>
  <si>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</si>
  <si>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</si>
  <si>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</si>
  <si>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</si>
  <si>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</si>
  <si>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</si>
  <si>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</si>
  <si>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</si>
  <si>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</si>
  <si>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</si>
  <si>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</si>
  <si>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</si>
  <si>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</si>
  <si>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</si>
  <si>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</si>
  <si>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</si>
  <si>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</si>
  <si>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</si>
  <si>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</si>
  <si>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</si>
  <si>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</si>
  <si>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</si>
  <si>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</si>
  <si>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</si>
  <si>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</si>
  <si>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</si>
  <si>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</si>
  <si>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</si>
  <si>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</si>
  <si>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</si>
  <si>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</si>
  <si>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</si>
  <si>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</si>
  <si>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</si>
  <si>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</si>
  <si>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</si>
  <si>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</si>
  <si>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</si>
  <si>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</si>
  <si>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</si>
  <si>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</si>
  <si>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</si>
  <si>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</si>
  <si>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</si>
  <si>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</si>
  <si>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</si>
  <si>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</si>
  <si>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</si>
  <si>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</si>
  <si>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</si>
  <si>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</si>
  <si>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</si>
  <si>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</si>
  <si>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</si>
  <si>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</si>
  <si>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</si>
  <si>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</si>
  <si>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</si>
  <si>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</si>
  <si>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</si>
  <si>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</si>
  <si>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</si>
  <si>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</si>
  <si>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</si>
  <si>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</si>
  <si>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</si>
  <si>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</si>
  <si>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</si>
  <si>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</si>
  <si>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</si>
  <si>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</si>
  <si>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</si>
  <si>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</si>
  <si>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</si>
  <si>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</si>
  <si>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</si>
  <si>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</si>
  <si>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</si>
  <si>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</si>
  <si>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</si>
  <si>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</si>
  <si>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</si>
  <si>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</si>
  <si>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</si>
  <si>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</si>
  <si>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</si>
  <si>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</si>
  <si>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</si>
  <si>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</si>
  <si>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정보</t>
    <phoneticPr fontId="1" type="noConversion"/>
  </si>
  <si>
    <t>출력시각</t>
    <phoneticPr fontId="1" type="noConversion"/>
  </si>
  <si>
    <t>열량영양소</t>
    <phoneticPr fontId="1" type="noConversion"/>
  </si>
  <si>
    <t>불포화지방산</t>
    <phoneticPr fontId="1" type="noConversion"/>
  </si>
  <si>
    <t>필요추정량</t>
    <phoneticPr fontId="1" type="noConversion"/>
  </si>
  <si>
    <t>n-3불포화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</si>
  <si>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</si>
  <si>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</si>
  <si>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</si>
  <si>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</si>
  <si>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</si>
  <si>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</si>
  <si>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</si>
  <si>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</si>
  <si>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비타민D</t>
    <phoneticPr fontId="1" type="noConversion"/>
  </si>
  <si>
    <t>비타민K</t>
    <phoneticPr fontId="1" type="noConversion"/>
  </si>
  <si>
    <t>수용성 비타민</t>
    <phoneticPr fontId="1" type="noConversion"/>
  </si>
  <si>
    <t>비타민C</t>
    <phoneticPr fontId="1" type="noConversion"/>
  </si>
  <si>
    <t>리보플라빈</t>
    <phoneticPr fontId="1" type="noConversion"/>
  </si>
  <si>
    <t>니아신</t>
    <phoneticPr fontId="1" type="noConversion"/>
  </si>
  <si>
    <t>엽산</t>
    <phoneticPr fontId="1" type="noConversion"/>
  </si>
  <si>
    <t>판토텐산</t>
    <phoneticPr fontId="1" type="noConversion"/>
  </si>
  <si>
    <t>비오틴</t>
    <phoneticPr fontId="1" type="noConversion"/>
  </si>
  <si>
    <t>권장섭취량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</si>
  <si>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</si>
  <si>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</si>
  <si>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</si>
  <si>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불소</t>
    <phoneticPr fontId="1" type="noConversion"/>
  </si>
  <si>
    <t>망간</t>
    <phoneticPr fontId="1" type="noConversion"/>
  </si>
  <si>
    <t>몰리브덴</t>
    <phoneticPr fontId="1" type="noConversion"/>
  </si>
  <si>
    <t>크롬(ug/일)</t>
    <phoneticPr fontId="1" type="noConversion"/>
  </si>
  <si>
    <t>H1310204</t>
  </si>
  <si>
    <t>윤영진</t>
  </si>
  <si>
    <t>(설문지 : FFQ 95문항 설문지, 사용자 : 윤영진, ID : H1310204)</t>
  </si>
  <si>
    <t>2022년 05월 27일 08:33:28</t>
  </si>
  <si>
    <t>다량영양소</t>
    <phoneticPr fontId="1" type="noConversion"/>
  </si>
  <si>
    <t>에너지(kcal)</t>
    <phoneticPr fontId="1" type="noConversion"/>
  </si>
  <si>
    <t>식이섬유</t>
    <phoneticPr fontId="1" type="noConversion"/>
  </si>
  <si>
    <t>섭취량</t>
    <phoneticPr fontId="1" type="noConversion"/>
  </si>
  <si>
    <t>지방</t>
    <phoneticPr fontId="1" type="noConversion"/>
  </si>
  <si>
    <t>n-6불포화</t>
    <phoneticPr fontId="1" type="noConversion"/>
  </si>
  <si>
    <t>단백질(g/일)</t>
    <phoneticPr fontId="1" type="noConversion"/>
  </si>
  <si>
    <t>비타민A</t>
    <phoneticPr fontId="1" type="noConversion"/>
  </si>
  <si>
    <t>비타민E</t>
    <phoneticPr fontId="1" type="noConversion"/>
  </si>
  <si>
    <t>비타민A(μg RAE/일)</t>
    <phoneticPr fontId="1" type="noConversion"/>
  </si>
  <si>
    <t>티아민</t>
    <phoneticPr fontId="1" type="noConversion"/>
  </si>
  <si>
    <t>비타민B6</t>
    <phoneticPr fontId="1" type="noConversion"/>
  </si>
  <si>
    <t>비타민B12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</si>
  <si>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</si>
  <si>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</si>
  <si>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</si>
  <si>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</si>
  <si>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칼륨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</si>
  <si>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</si>
  <si>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</si>
  <si>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</si>
  <si>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요오드</t>
    <phoneticPr fontId="1" type="noConversion"/>
  </si>
  <si>
    <t>셀레늄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</si>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</sst>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96.246409999999997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159480"/>
        <c:axId val="563154776"/>
      </c:barChart>
      <c:catAx>
        <c:axId val="563159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154776"/>
        <c:crosses val="autoZero"/>
        <c:auto val="1"/>
        <c:lblAlgn val="ctr"/>
        <c:lblOffset val="100"/>
        <c:noMultiLvlLbl val="0"/>
      </c:catAx>
      <c:valAx>
        <c:axId val="563154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159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2.3893930000000001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991128"/>
        <c:axId val="576987992"/>
      </c:barChart>
      <c:catAx>
        <c:axId val="576991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987992"/>
        <c:crosses val="autoZero"/>
        <c:auto val="1"/>
        <c:lblAlgn val="ctr"/>
        <c:lblOffset val="100"/>
        <c:noMultiLvlLbl val="0"/>
      </c:catAx>
      <c:valAx>
        <c:axId val="576987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991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1.6416284999999999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036336"/>
        <c:axId val="187037120"/>
      </c:barChart>
      <c:catAx>
        <c:axId val="187036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037120"/>
        <c:crosses val="autoZero"/>
        <c:auto val="1"/>
        <c:lblAlgn val="ctr"/>
        <c:lblOffset val="100"/>
        <c:noMultiLvlLbl val="0"/>
      </c:catAx>
      <c:valAx>
        <c:axId val="187037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03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1560.2686000000001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157520"/>
        <c:axId val="574306704"/>
      </c:barChart>
      <c:catAx>
        <c:axId val="563157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306704"/>
        <c:crosses val="autoZero"/>
        <c:auto val="1"/>
        <c:lblAlgn val="ctr"/>
        <c:lblOffset val="100"/>
        <c:noMultiLvlLbl val="0"/>
      </c:catAx>
      <c:valAx>
        <c:axId val="574306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15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4463.8940000000002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310624"/>
        <c:axId val="574308272"/>
      </c:barChart>
      <c:catAx>
        <c:axId val="57431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308272"/>
        <c:crosses val="autoZero"/>
        <c:auto val="1"/>
        <c:lblAlgn val="ctr"/>
        <c:lblOffset val="100"/>
        <c:noMultiLvlLbl val="0"/>
      </c:catAx>
      <c:valAx>
        <c:axId val="57430827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31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101.22226999999999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311016"/>
        <c:axId val="574309056"/>
      </c:barChart>
      <c:catAx>
        <c:axId val="574311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309056"/>
        <c:crosses val="autoZero"/>
        <c:auto val="1"/>
        <c:lblAlgn val="ctr"/>
        <c:lblOffset val="100"/>
        <c:noMultiLvlLbl val="0"/>
      </c:catAx>
      <c:valAx>
        <c:axId val="574309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311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174.50969000000001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305920"/>
        <c:axId val="574311408"/>
      </c:barChart>
      <c:catAx>
        <c:axId val="574305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311408"/>
        <c:crosses val="autoZero"/>
        <c:auto val="1"/>
        <c:lblAlgn val="ctr"/>
        <c:lblOffset val="100"/>
        <c:noMultiLvlLbl val="0"/>
      </c:catAx>
      <c:valAx>
        <c:axId val="574311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30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15.552184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307488"/>
        <c:axId val="574310232"/>
      </c:barChart>
      <c:catAx>
        <c:axId val="574307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310232"/>
        <c:crosses val="autoZero"/>
        <c:auto val="1"/>
        <c:lblAlgn val="ctr"/>
        <c:lblOffset val="100"/>
        <c:noMultiLvlLbl val="0"/>
      </c:catAx>
      <c:valAx>
        <c:axId val="5743102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30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751.85266000000001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305136"/>
        <c:axId val="574309840"/>
      </c:barChart>
      <c:catAx>
        <c:axId val="574305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309840"/>
        <c:crosses val="autoZero"/>
        <c:auto val="1"/>
        <c:lblAlgn val="ctr"/>
        <c:lblOffset val="100"/>
        <c:noMultiLvlLbl val="0"/>
      </c:catAx>
      <c:valAx>
        <c:axId val="5743098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30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2.9928366000000001E-2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304352"/>
        <c:axId val="574306312"/>
      </c:barChart>
      <c:catAx>
        <c:axId val="57430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306312"/>
        <c:crosses val="autoZero"/>
        <c:auto val="1"/>
        <c:lblAlgn val="ctr"/>
        <c:lblOffset val="100"/>
        <c:noMultiLvlLbl val="0"/>
      </c:catAx>
      <c:valAx>
        <c:axId val="574306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30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4.0859420000000002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598336"/>
        <c:axId val="574596768"/>
      </c:barChart>
      <c:catAx>
        <c:axId val="57459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596768"/>
        <c:crosses val="autoZero"/>
        <c:auto val="1"/>
        <c:lblAlgn val="ctr"/>
        <c:lblOffset val="100"/>
        <c:noMultiLvlLbl val="0"/>
      </c:catAx>
      <c:valAx>
        <c:axId val="5745967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59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37.132153000000002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160656"/>
        <c:axId val="563161048"/>
      </c:barChart>
      <c:catAx>
        <c:axId val="56316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161048"/>
        <c:crosses val="autoZero"/>
        <c:auto val="1"/>
        <c:lblAlgn val="ctr"/>
        <c:lblOffset val="100"/>
        <c:noMultiLvlLbl val="0"/>
      </c:catAx>
      <c:valAx>
        <c:axId val="5631610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160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359.57227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597160"/>
        <c:axId val="574599120"/>
      </c:barChart>
      <c:catAx>
        <c:axId val="574597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599120"/>
        <c:crosses val="autoZero"/>
        <c:auto val="1"/>
        <c:lblAlgn val="ctr"/>
        <c:lblOffset val="100"/>
        <c:noMultiLvlLbl val="0"/>
      </c:catAx>
      <c:valAx>
        <c:axId val="574599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597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118.22866999999999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601864"/>
        <c:axId val="574597552"/>
      </c:barChart>
      <c:catAx>
        <c:axId val="57460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597552"/>
        <c:crosses val="autoZero"/>
        <c:auto val="1"/>
        <c:lblAlgn val="ctr"/>
        <c:lblOffset val="100"/>
        <c:noMultiLvlLbl val="0"/>
      </c:catAx>
      <c:valAx>
        <c:axId val="574597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60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9.1159999999999997</c:v>
                </c:pt>
                <c:pt idx="1">
                  <c:v>12.163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4595200"/>
        <c:axId val="574599904"/>
      </c:barChart>
      <c:catAx>
        <c:axId val="574595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599904"/>
        <c:crosses val="autoZero"/>
        <c:auto val="1"/>
        <c:lblAlgn val="ctr"/>
        <c:lblOffset val="100"/>
        <c:noMultiLvlLbl val="0"/>
      </c:catAx>
      <c:valAx>
        <c:axId val="574599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59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19.37031</c:v>
                </c:pt>
                <c:pt idx="1">
                  <c:v>25.286822999999998</c:v>
                </c:pt>
                <c:pt idx="2">
                  <c:v>22.885359000000001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1034.7147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596376"/>
        <c:axId val="574597944"/>
      </c:barChart>
      <c:catAx>
        <c:axId val="574596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597944"/>
        <c:crosses val="autoZero"/>
        <c:auto val="1"/>
        <c:lblAlgn val="ctr"/>
        <c:lblOffset val="100"/>
        <c:noMultiLvlLbl val="0"/>
      </c:catAx>
      <c:valAx>
        <c:axId val="574597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596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25.980309999999999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599512"/>
        <c:axId val="574600688"/>
      </c:barChart>
      <c:catAx>
        <c:axId val="574599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600688"/>
        <c:crosses val="autoZero"/>
        <c:auto val="1"/>
        <c:lblAlgn val="ctr"/>
        <c:lblOffset val="100"/>
        <c:noMultiLvlLbl val="0"/>
      </c:catAx>
      <c:valAx>
        <c:axId val="574600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599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68.486000000000004</c:v>
                </c:pt>
                <c:pt idx="1">
                  <c:v>11.647</c:v>
                </c:pt>
                <c:pt idx="2">
                  <c:v>19.867000000000001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4601472"/>
        <c:axId val="575942312"/>
      </c:barChart>
      <c:catAx>
        <c:axId val="574601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942312"/>
        <c:crosses val="autoZero"/>
        <c:auto val="1"/>
        <c:lblAlgn val="ctr"/>
        <c:lblOffset val="100"/>
        <c:noMultiLvlLbl val="0"/>
      </c:catAx>
      <c:valAx>
        <c:axId val="575942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601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2357.134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948976"/>
        <c:axId val="575949760"/>
      </c:barChart>
      <c:catAx>
        <c:axId val="57594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949760"/>
        <c:crosses val="autoZero"/>
        <c:auto val="1"/>
        <c:lblAlgn val="ctr"/>
        <c:lblOffset val="100"/>
        <c:noMultiLvlLbl val="0"/>
      </c:catAx>
      <c:valAx>
        <c:axId val="5759497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948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169.81384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945448"/>
        <c:axId val="575947800"/>
      </c:barChart>
      <c:catAx>
        <c:axId val="575945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947800"/>
        <c:crosses val="autoZero"/>
        <c:auto val="1"/>
        <c:lblAlgn val="ctr"/>
        <c:lblOffset val="100"/>
        <c:noMultiLvlLbl val="0"/>
      </c:catAx>
      <c:valAx>
        <c:axId val="575947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945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707.48170000000005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943488"/>
        <c:axId val="575943096"/>
      </c:barChart>
      <c:catAx>
        <c:axId val="575943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943096"/>
        <c:crosses val="autoZero"/>
        <c:auto val="1"/>
        <c:lblAlgn val="ctr"/>
        <c:lblOffset val="100"/>
        <c:noMultiLvlLbl val="0"/>
      </c:catAx>
      <c:valAx>
        <c:axId val="575943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94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7.9119773000000002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161440"/>
        <c:axId val="563155560"/>
      </c:barChart>
      <c:catAx>
        <c:axId val="563161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155560"/>
        <c:crosses val="autoZero"/>
        <c:auto val="1"/>
        <c:lblAlgn val="ctr"/>
        <c:lblOffset val="100"/>
        <c:noMultiLvlLbl val="0"/>
      </c:catAx>
      <c:valAx>
        <c:axId val="563155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161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8136.6396000000004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947016"/>
        <c:axId val="575945056"/>
      </c:barChart>
      <c:catAx>
        <c:axId val="575947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945056"/>
        <c:crosses val="autoZero"/>
        <c:auto val="1"/>
        <c:lblAlgn val="ctr"/>
        <c:lblOffset val="100"/>
        <c:noMultiLvlLbl val="0"/>
      </c:catAx>
      <c:valAx>
        <c:axId val="575945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947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22.738235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944664"/>
        <c:axId val="575945840"/>
      </c:barChart>
      <c:catAx>
        <c:axId val="575944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945840"/>
        <c:crosses val="autoZero"/>
        <c:auto val="1"/>
        <c:lblAlgn val="ctr"/>
        <c:lblOffset val="100"/>
        <c:noMultiLvlLbl val="0"/>
      </c:catAx>
      <c:valAx>
        <c:axId val="575945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944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2.8943211999999998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947408"/>
        <c:axId val="575948584"/>
      </c:barChart>
      <c:catAx>
        <c:axId val="57594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948584"/>
        <c:crosses val="autoZero"/>
        <c:auto val="1"/>
        <c:lblAlgn val="ctr"/>
        <c:lblOffset val="100"/>
        <c:noMultiLvlLbl val="0"/>
      </c:catAx>
      <c:valAx>
        <c:axId val="575948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94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596.62805000000003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037512"/>
        <c:axId val="576991520"/>
      </c:barChart>
      <c:catAx>
        <c:axId val="187037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991520"/>
        <c:crosses val="autoZero"/>
        <c:auto val="1"/>
        <c:lblAlgn val="ctr"/>
        <c:lblOffset val="100"/>
        <c:noMultiLvlLbl val="0"/>
      </c:catAx>
      <c:valAx>
        <c:axId val="576991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037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1.7819825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989168"/>
        <c:axId val="576993480"/>
      </c:barChart>
      <c:catAx>
        <c:axId val="576989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993480"/>
        <c:crosses val="autoZero"/>
        <c:auto val="1"/>
        <c:lblAlgn val="ctr"/>
        <c:lblOffset val="100"/>
        <c:noMultiLvlLbl val="0"/>
      </c:catAx>
      <c:valAx>
        <c:axId val="576993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989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22.409365000000001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992304"/>
        <c:axId val="576988776"/>
      </c:barChart>
      <c:catAx>
        <c:axId val="576992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988776"/>
        <c:crosses val="autoZero"/>
        <c:auto val="1"/>
        <c:lblAlgn val="ctr"/>
        <c:lblOffset val="100"/>
        <c:noMultiLvlLbl val="0"/>
      </c:catAx>
      <c:valAx>
        <c:axId val="576988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99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2.8943211999999998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993088"/>
        <c:axId val="576988384"/>
      </c:barChart>
      <c:catAx>
        <c:axId val="57699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988384"/>
        <c:crosses val="autoZero"/>
        <c:auto val="1"/>
        <c:lblAlgn val="ctr"/>
        <c:lblOffset val="100"/>
        <c:noMultiLvlLbl val="0"/>
      </c:catAx>
      <c:valAx>
        <c:axId val="576988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99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871.79089999999997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987600"/>
        <c:axId val="576989952"/>
      </c:barChart>
      <c:catAx>
        <c:axId val="576987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989952"/>
        <c:crosses val="autoZero"/>
        <c:auto val="1"/>
        <c:lblAlgn val="ctr"/>
        <c:lblOffset val="100"/>
        <c:noMultiLvlLbl val="0"/>
      </c:catAx>
      <c:valAx>
        <c:axId val="576989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98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15.16015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990344"/>
        <c:axId val="576994264"/>
      </c:barChart>
      <c:catAx>
        <c:axId val="576990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994264"/>
        <c:crosses val="autoZero"/>
        <c:auto val="1"/>
        <c:lblAlgn val="ctr"/>
        <c:lblOffset val="100"/>
        <c:noMultiLvlLbl val="0"/>
      </c:catAx>
      <c:valAx>
        <c:axId val="576994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990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윤영진, ID : H1310204)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05월 27일 08:33:28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2400</v>
      </c>
      <c r="C6" s="59">
        <f>'DRIs DATA 입력'!C6</f>
        <v>2357.134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96.246409999999997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37.132153000000002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68.486000000000004</v>
      </c>
      <c r="G8" s="59">
        <f>'DRIs DATA 입력'!G8</f>
        <v>11.647</v>
      </c>
      <c r="H8" s="59">
        <f>'DRIs DATA 입력'!H8</f>
        <v>19.867000000000001</v>
      </c>
      <c r="I8" s="46"/>
      <c r="J8" s="59" t="s">
        <v>216</v>
      </c>
      <c r="K8" s="59">
        <f>'DRIs DATA 입력'!K8</f>
        <v>9.1159999999999997</v>
      </c>
      <c r="L8" s="59">
        <f>'DRIs DATA 입력'!L8</f>
        <v>12.163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1034.7147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25.980309999999999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7.9119773000000002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596.62805000000003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169.81384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2.5920131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1.7819825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22.409365000000001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2.8943211999999998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871.79089999999997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15.16015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2.3893930000000001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1.6416284999999999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707.48170000000005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1560.2686000000001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8136.6396000000004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4463.8940000000002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101.22226999999999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174.50969000000001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22.738235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15.552184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751.85266000000001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2.9928366000000001E-2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4.0859420000000002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359.57227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118.22866999999999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60" sqref="K60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310</v>
      </c>
      <c r="G1" s="62" t="s">
        <v>278</v>
      </c>
      <c r="H1" s="61" t="s">
        <v>311</v>
      </c>
    </row>
    <row r="3" spans="1:27" x14ac:dyDescent="0.3">
      <c r="A3" s="71" t="s">
        <v>312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313</v>
      </c>
      <c r="B4" s="69"/>
      <c r="C4" s="69"/>
      <c r="E4" s="66" t="s">
        <v>279</v>
      </c>
      <c r="F4" s="67"/>
      <c r="G4" s="67"/>
      <c r="H4" s="68"/>
      <c r="J4" s="66" t="s">
        <v>280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314</v>
      </c>
      <c r="V4" s="69"/>
      <c r="W4" s="69"/>
      <c r="X4" s="69"/>
      <c r="Y4" s="69"/>
      <c r="Z4" s="69"/>
    </row>
    <row r="5" spans="1:27" x14ac:dyDescent="0.3">
      <c r="A5" s="65"/>
      <c r="B5" s="65" t="s">
        <v>281</v>
      </c>
      <c r="C5" s="65" t="s">
        <v>315</v>
      </c>
      <c r="E5" s="65"/>
      <c r="F5" s="65" t="s">
        <v>50</v>
      </c>
      <c r="G5" s="65" t="s">
        <v>316</v>
      </c>
      <c r="H5" s="65" t="s">
        <v>46</v>
      </c>
      <c r="J5" s="65"/>
      <c r="K5" s="65" t="s">
        <v>282</v>
      </c>
      <c r="L5" s="65" t="s">
        <v>317</v>
      </c>
      <c r="N5" s="65"/>
      <c r="O5" s="65" t="s">
        <v>283</v>
      </c>
      <c r="P5" s="65" t="s">
        <v>300</v>
      </c>
      <c r="Q5" s="65" t="s">
        <v>284</v>
      </c>
      <c r="R5" s="65" t="s">
        <v>285</v>
      </c>
      <c r="S5" s="65" t="s">
        <v>315</v>
      </c>
      <c r="U5" s="65"/>
      <c r="V5" s="65" t="s">
        <v>283</v>
      </c>
      <c r="W5" s="65" t="s">
        <v>300</v>
      </c>
      <c r="X5" s="65" t="s">
        <v>284</v>
      </c>
      <c r="Y5" s="65" t="s">
        <v>285</v>
      </c>
      <c r="Z5" s="65" t="s">
        <v>315</v>
      </c>
    </row>
    <row r="6" spans="1:27" x14ac:dyDescent="0.3">
      <c r="A6" s="65" t="s">
        <v>313</v>
      </c>
      <c r="B6" s="65">
        <v>2400</v>
      </c>
      <c r="C6" s="65">
        <v>2357.134</v>
      </c>
      <c r="E6" s="65" t="s">
        <v>286</v>
      </c>
      <c r="F6" s="65">
        <v>55</v>
      </c>
      <c r="G6" s="65">
        <v>15</v>
      </c>
      <c r="H6" s="65">
        <v>7</v>
      </c>
      <c r="J6" s="65" t="s">
        <v>286</v>
      </c>
      <c r="K6" s="65">
        <v>0.1</v>
      </c>
      <c r="L6" s="65">
        <v>4</v>
      </c>
      <c r="N6" s="65" t="s">
        <v>318</v>
      </c>
      <c r="O6" s="65">
        <v>50</v>
      </c>
      <c r="P6" s="65">
        <v>60</v>
      </c>
      <c r="Q6" s="65">
        <v>0</v>
      </c>
      <c r="R6" s="65">
        <v>0</v>
      </c>
      <c r="S6" s="65">
        <v>96.246409999999997</v>
      </c>
      <c r="U6" s="65" t="s">
        <v>287</v>
      </c>
      <c r="V6" s="65">
        <v>0</v>
      </c>
      <c r="W6" s="65">
        <v>0</v>
      </c>
      <c r="X6" s="65">
        <v>25</v>
      </c>
      <c r="Y6" s="65">
        <v>0</v>
      </c>
      <c r="Z6" s="65">
        <v>37.132153000000002</v>
      </c>
    </row>
    <row r="7" spans="1:27" x14ac:dyDescent="0.3">
      <c r="E7" s="65" t="s">
        <v>288</v>
      </c>
      <c r="F7" s="65">
        <v>65</v>
      </c>
      <c r="G7" s="65">
        <v>30</v>
      </c>
      <c r="H7" s="65">
        <v>20</v>
      </c>
      <c r="J7" s="65" t="s">
        <v>288</v>
      </c>
      <c r="K7" s="65">
        <v>1</v>
      </c>
      <c r="L7" s="65">
        <v>10</v>
      </c>
    </row>
    <row r="8" spans="1:27" x14ac:dyDescent="0.3">
      <c r="E8" s="65" t="s">
        <v>289</v>
      </c>
      <c r="F8" s="65">
        <v>68.486000000000004</v>
      </c>
      <c r="G8" s="65">
        <v>11.647</v>
      </c>
      <c r="H8" s="65">
        <v>19.867000000000001</v>
      </c>
      <c r="J8" s="65" t="s">
        <v>289</v>
      </c>
      <c r="K8" s="65">
        <v>9.1159999999999997</v>
      </c>
      <c r="L8" s="65">
        <v>12.163</v>
      </c>
    </row>
    <row r="13" spans="1:27" x14ac:dyDescent="0.3">
      <c r="A13" s="70" t="s">
        <v>290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319</v>
      </c>
      <c r="B14" s="69"/>
      <c r="C14" s="69"/>
      <c r="D14" s="69"/>
      <c r="E14" s="69"/>
      <c r="F14" s="69"/>
      <c r="H14" s="69" t="s">
        <v>320</v>
      </c>
      <c r="I14" s="69"/>
      <c r="J14" s="69"/>
      <c r="K14" s="69"/>
      <c r="L14" s="69"/>
      <c r="M14" s="69"/>
      <c r="O14" s="69" t="s">
        <v>291</v>
      </c>
      <c r="P14" s="69"/>
      <c r="Q14" s="69"/>
      <c r="R14" s="69"/>
      <c r="S14" s="69"/>
      <c r="T14" s="69"/>
      <c r="V14" s="69" t="s">
        <v>292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283</v>
      </c>
      <c r="C15" s="65" t="s">
        <v>300</v>
      </c>
      <c r="D15" s="65" t="s">
        <v>284</v>
      </c>
      <c r="E15" s="65" t="s">
        <v>285</v>
      </c>
      <c r="F15" s="65" t="s">
        <v>315</v>
      </c>
      <c r="H15" s="65"/>
      <c r="I15" s="65" t="s">
        <v>283</v>
      </c>
      <c r="J15" s="65" t="s">
        <v>300</v>
      </c>
      <c r="K15" s="65" t="s">
        <v>284</v>
      </c>
      <c r="L15" s="65" t="s">
        <v>285</v>
      </c>
      <c r="M15" s="65" t="s">
        <v>315</v>
      </c>
      <c r="O15" s="65"/>
      <c r="P15" s="65" t="s">
        <v>283</v>
      </c>
      <c r="Q15" s="65" t="s">
        <v>300</v>
      </c>
      <c r="R15" s="65" t="s">
        <v>284</v>
      </c>
      <c r="S15" s="65" t="s">
        <v>285</v>
      </c>
      <c r="T15" s="65" t="s">
        <v>315</v>
      </c>
      <c r="V15" s="65"/>
      <c r="W15" s="65" t="s">
        <v>283</v>
      </c>
      <c r="X15" s="65" t="s">
        <v>300</v>
      </c>
      <c r="Y15" s="65" t="s">
        <v>284</v>
      </c>
      <c r="Z15" s="65" t="s">
        <v>285</v>
      </c>
      <c r="AA15" s="65" t="s">
        <v>315</v>
      </c>
    </row>
    <row r="16" spans="1:27" x14ac:dyDescent="0.3">
      <c r="A16" s="65" t="s">
        <v>321</v>
      </c>
      <c r="B16" s="65">
        <v>550</v>
      </c>
      <c r="C16" s="65">
        <v>750</v>
      </c>
      <c r="D16" s="65">
        <v>0</v>
      </c>
      <c r="E16" s="65">
        <v>3000</v>
      </c>
      <c r="F16" s="65">
        <v>1034.7147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25.980309999999999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7.9119773000000002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596.62805000000003</v>
      </c>
    </row>
    <row r="23" spans="1:62" x14ac:dyDescent="0.3">
      <c r="A23" s="70" t="s">
        <v>293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294</v>
      </c>
      <c r="B24" s="69"/>
      <c r="C24" s="69"/>
      <c r="D24" s="69"/>
      <c r="E24" s="69"/>
      <c r="F24" s="69"/>
      <c r="H24" s="69" t="s">
        <v>322</v>
      </c>
      <c r="I24" s="69"/>
      <c r="J24" s="69"/>
      <c r="K24" s="69"/>
      <c r="L24" s="69"/>
      <c r="M24" s="69"/>
      <c r="O24" s="69" t="s">
        <v>295</v>
      </c>
      <c r="P24" s="69"/>
      <c r="Q24" s="69"/>
      <c r="R24" s="69"/>
      <c r="S24" s="69"/>
      <c r="T24" s="69"/>
      <c r="V24" s="69" t="s">
        <v>296</v>
      </c>
      <c r="W24" s="69"/>
      <c r="X24" s="69"/>
      <c r="Y24" s="69"/>
      <c r="Z24" s="69"/>
      <c r="AA24" s="69"/>
      <c r="AC24" s="69" t="s">
        <v>323</v>
      </c>
      <c r="AD24" s="69"/>
      <c r="AE24" s="69"/>
      <c r="AF24" s="69"/>
      <c r="AG24" s="69"/>
      <c r="AH24" s="69"/>
      <c r="AJ24" s="69" t="s">
        <v>297</v>
      </c>
      <c r="AK24" s="69"/>
      <c r="AL24" s="69"/>
      <c r="AM24" s="69"/>
      <c r="AN24" s="69"/>
      <c r="AO24" s="69"/>
      <c r="AQ24" s="69" t="s">
        <v>324</v>
      </c>
      <c r="AR24" s="69"/>
      <c r="AS24" s="69"/>
      <c r="AT24" s="69"/>
      <c r="AU24" s="69"/>
      <c r="AV24" s="69"/>
      <c r="AX24" s="69" t="s">
        <v>298</v>
      </c>
      <c r="AY24" s="69"/>
      <c r="AZ24" s="69"/>
      <c r="BA24" s="69"/>
      <c r="BB24" s="69"/>
      <c r="BC24" s="69"/>
      <c r="BE24" s="69" t="s">
        <v>299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283</v>
      </c>
      <c r="C25" s="65" t="s">
        <v>300</v>
      </c>
      <c r="D25" s="65" t="s">
        <v>284</v>
      </c>
      <c r="E25" s="65" t="s">
        <v>285</v>
      </c>
      <c r="F25" s="65" t="s">
        <v>315</v>
      </c>
      <c r="H25" s="65"/>
      <c r="I25" s="65" t="s">
        <v>283</v>
      </c>
      <c r="J25" s="65" t="s">
        <v>300</v>
      </c>
      <c r="K25" s="65" t="s">
        <v>284</v>
      </c>
      <c r="L25" s="65" t="s">
        <v>285</v>
      </c>
      <c r="M25" s="65" t="s">
        <v>315</v>
      </c>
      <c r="O25" s="65"/>
      <c r="P25" s="65" t="s">
        <v>283</v>
      </c>
      <c r="Q25" s="65" t="s">
        <v>300</v>
      </c>
      <c r="R25" s="65" t="s">
        <v>284</v>
      </c>
      <c r="S25" s="65" t="s">
        <v>285</v>
      </c>
      <c r="T25" s="65" t="s">
        <v>315</v>
      </c>
      <c r="V25" s="65"/>
      <c r="W25" s="65" t="s">
        <v>283</v>
      </c>
      <c r="X25" s="65" t="s">
        <v>300</v>
      </c>
      <c r="Y25" s="65" t="s">
        <v>284</v>
      </c>
      <c r="Z25" s="65" t="s">
        <v>285</v>
      </c>
      <c r="AA25" s="65" t="s">
        <v>315</v>
      </c>
      <c r="AC25" s="65"/>
      <c r="AD25" s="65" t="s">
        <v>283</v>
      </c>
      <c r="AE25" s="65" t="s">
        <v>300</v>
      </c>
      <c r="AF25" s="65" t="s">
        <v>284</v>
      </c>
      <c r="AG25" s="65" t="s">
        <v>285</v>
      </c>
      <c r="AH25" s="65" t="s">
        <v>315</v>
      </c>
      <c r="AJ25" s="65"/>
      <c r="AK25" s="65" t="s">
        <v>283</v>
      </c>
      <c r="AL25" s="65" t="s">
        <v>300</v>
      </c>
      <c r="AM25" s="65" t="s">
        <v>284</v>
      </c>
      <c r="AN25" s="65" t="s">
        <v>285</v>
      </c>
      <c r="AO25" s="65" t="s">
        <v>315</v>
      </c>
      <c r="AQ25" s="65"/>
      <c r="AR25" s="65" t="s">
        <v>283</v>
      </c>
      <c r="AS25" s="65" t="s">
        <v>300</v>
      </c>
      <c r="AT25" s="65" t="s">
        <v>284</v>
      </c>
      <c r="AU25" s="65" t="s">
        <v>285</v>
      </c>
      <c r="AV25" s="65" t="s">
        <v>315</v>
      </c>
      <c r="AX25" s="65"/>
      <c r="AY25" s="65" t="s">
        <v>283</v>
      </c>
      <c r="AZ25" s="65" t="s">
        <v>300</v>
      </c>
      <c r="BA25" s="65" t="s">
        <v>284</v>
      </c>
      <c r="BB25" s="65" t="s">
        <v>285</v>
      </c>
      <c r="BC25" s="65" t="s">
        <v>315</v>
      </c>
      <c r="BE25" s="65"/>
      <c r="BF25" s="65" t="s">
        <v>283</v>
      </c>
      <c r="BG25" s="65" t="s">
        <v>300</v>
      </c>
      <c r="BH25" s="65" t="s">
        <v>284</v>
      </c>
      <c r="BI25" s="65" t="s">
        <v>285</v>
      </c>
      <c r="BJ25" s="65" t="s">
        <v>315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169.81384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2.5920131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1.7819825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22.409365000000001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2.8943211999999998</v>
      </c>
      <c r="AJ26" s="65" t="s">
        <v>325</v>
      </c>
      <c r="AK26" s="65">
        <v>320</v>
      </c>
      <c r="AL26" s="65">
        <v>400</v>
      </c>
      <c r="AM26" s="65">
        <v>0</v>
      </c>
      <c r="AN26" s="65">
        <v>1000</v>
      </c>
      <c r="AO26" s="65">
        <v>871.79089999999997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15.16015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2.3893930000000001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1.6416284999999999</v>
      </c>
    </row>
    <row r="33" spans="1:68" x14ac:dyDescent="0.3">
      <c r="A33" s="70" t="s">
        <v>326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327</v>
      </c>
      <c r="B34" s="69"/>
      <c r="C34" s="69"/>
      <c r="D34" s="69"/>
      <c r="E34" s="69"/>
      <c r="F34" s="69"/>
      <c r="H34" s="69" t="s">
        <v>328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329</v>
      </c>
      <c r="W34" s="69"/>
      <c r="X34" s="69"/>
      <c r="Y34" s="69"/>
      <c r="Z34" s="69"/>
      <c r="AA34" s="69"/>
      <c r="AC34" s="69" t="s">
        <v>301</v>
      </c>
      <c r="AD34" s="69"/>
      <c r="AE34" s="69"/>
      <c r="AF34" s="69"/>
      <c r="AG34" s="69"/>
      <c r="AH34" s="69"/>
      <c r="AJ34" s="69" t="s">
        <v>302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283</v>
      </c>
      <c r="C35" s="65" t="s">
        <v>300</v>
      </c>
      <c r="D35" s="65" t="s">
        <v>284</v>
      </c>
      <c r="E35" s="65" t="s">
        <v>285</v>
      </c>
      <c r="F35" s="65" t="s">
        <v>315</v>
      </c>
      <c r="H35" s="65"/>
      <c r="I35" s="65" t="s">
        <v>283</v>
      </c>
      <c r="J35" s="65" t="s">
        <v>300</v>
      </c>
      <c r="K35" s="65" t="s">
        <v>284</v>
      </c>
      <c r="L35" s="65" t="s">
        <v>285</v>
      </c>
      <c r="M35" s="65" t="s">
        <v>315</v>
      </c>
      <c r="O35" s="65"/>
      <c r="P35" s="65" t="s">
        <v>283</v>
      </c>
      <c r="Q35" s="65" t="s">
        <v>300</v>
      </c>
      <c r="R35" s="65" t="s">
        <v>284</v>
      </c>
      <c r="S35" s="65" t="s">
        <v>285</v>
      </c>
      <c r="T35" s="65" t="s">
        <v>315</v>
      </c>
      <c r="V35" s="65"/>
      <c r="W35" s="65" t="s">
        <v>283</v>
      </c>
      <c r="X35" s="65" t="s">
        <v>300</v>
      </c>
      <c r="Y35" s="65" t="s">
        <v>284</v>
      </c>
      <c r="Z35" s="65" t="s">
        <v>285</v>
      </c>
      <c r="AA35" s="65" t="s">
        <v>315</v>
      </c>
      <c r="AC35" s="65"/>
      <c r="AD35" s="65" t="s">
        <v>283</v>
      </c>
      <c r="AE35" s="65" t="s">
        <v>300</v>
      </c>
      <c r="AF35" s="65" t="s">
        <v>284</v>
      </c>
      <c r="AG35" s="65" t="s">
        <v>285</v>
      </c>
      <c r="AH35" s="65" t="s">
        <v>315</v>
      </c>
      <c r="AJ35" s="65"/>
      <c r="AK35" s="65" t="s">
        <v>283</v>
      </c>
      <c r="AL35" s="65" t="s">
        <v>300</v>
      </c>
      <c r="AM35" s="65" t="s">
        <v>284</v>
      </c>
      <c r="AN35" s="65" t="s">
        <v>285</v>
      </c>
      <c r="AO35" s="65" t="s">
        <v>315</v>
      </c>
    </row>
    <row r="36" spans="1:68" x14ac:dyDescent="0.3">
      <c r="A36" s="65" t="s">
        <v>17</v>
      </c>
      <c r="B36" s="65">
        <v>630</v>
      </c>
      <c r="C36" s="65">
        <v>800</v>
      </c>
      <c r="D36" s="65">
        <v>0</v>
      </c>
      <c r="E36" s="65">
        <v>2500</v>
      </c>
      <c r="F36" s="65">
        <v>707.48170000000005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1560.2686000000001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8136.6396000000004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4463.8940000000002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101.22226999999999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174.50969000000001</v>
      </c>
    </row>
    <row r="43" spans="1:68" x14ac:dyDescent="0.3">
      <c r="A43" s="70" t="s">
        <v>303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330</v>
      </c>
      <c r="B44" s="69"/>
      <c r="C44" s="69"/>
      <c r="D44" s="69"/>
      <c r="E44" s="69"/>
      <c r="F44" s="69"/>
      <c r="H44" s="69" t="s">
        <v>331</v>
      </c>
      <c r="I44" s="69"/>
      <c r="J44" s="69"/>
      <c r="K44" s="69"/>
      <c r="L44" s="69"/>
      <c r="M44" s="69"/>
      <c r="O44" s="69" t="s">
        <v>332</v>
      </c>
      <c r="P44" s="69"/>
      <c r="Q44" s="69"/>
      <c r="R44" s="69"/>
      <c r="S44" s="69"/>
      <c r="T44" s="69"/>
      <c r="V44" s="69" t="s">
        <v>304</v>
      </c>
      <c r="W44" s="69"/>
      <c r="X44" s="69"/>
      <c r="Y44" s="69"/>
      <c r="Z44" s="69"/>
      <c r="AA44" s="69"/>
      <c r="AC44" s="69" t="s">
        <v>305</v>
      </c>
      <c r="AD44" s="69"/>
      <c r="AE44" s="69"/>
      <c r="AF44" s="69"/>
      <c r="AG44" s="69"/>
      <c r="AH44" s="69"/>
      <c r="AJ44" s="69" t="s">
        <v>333</v>
      </c>
      <c r="AK44" s="69"/>
      <c r="AL44" s="69"/>
      <c r="AM44" s="69"/>
      <c r="AN44" s="69"/>
      <c r="AO44" s="69"/>
      <c r="AQ44" s="69" t="s">
        <v>334</v>
      </c>
      <c r="AR44" s="69"/>
      <c r="AS44" s="69"/>
      <c r="AT44" s="69"/>
      <c r="AU44" s="69"/>
      <c r="AV44" s="69"/>
      <c r="AX44" s="69" t="s">
        <v>306</v>
      </c>
      <c r="AY44" s="69"/>
      <c r="AZ44" s="69"/>
      <c r="BA44" s="69"/>
      <c r="BB44" s="69"/>
      <c r="BC44" s="69"/>
      <c r="BE44" s="69" t="s">
        <v>335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283</v>
      </c>
      <c r="C45" s="65" t="s">
        <v>300</v>
      </c>
      <c r="D45" s="65" t="s">
        <v>284</v>
      </c>
      <c r="E45" s="65" t="s">
        <v>285</v>
      </c>
      <c r="F45" s="65" t="s">
        <v>315</v>
      </c>
      <c r="H45" s="65"/>
      <c r="I45" s="65" t="s">
        <v>283</v>
      </c>
      <c r="J45" s="65" t="s">
        <v>300</v>
      </c>
      <c r="K45" s="65" t="s">
        <v>284</v>
      </c>
      <c r="L45" s="65" t="s">
        <v>285</v>
      </c>
      <c r="M45" s="65" t="s">
        <v>315</v>
      </c>
      <c r="O45" s="65"/>
      <c r="P45" s="65" t="s">
        <v>283</v>
      </c>
      <c r="Q45" s="65" t="s">
        <v>300</v>
      </c>
      <c r="R45" s="65" t="s">
        <v>284</v>
      </c>
      <c r="S45" s="65" t="s">
        <v>285</v>
      </c>
      <c r="T45" s="65" t="s">
        <v>315</v>
      </c>
      <c r="V45" s="65"/>
      <c r="W45" s="65" t="s">
        <v>283</v>
      </c>
      <c r="X45" s="65" t="s">
        <v>300</v>
      </c>
      <c r="Y45" s="65" t="s">
        <v>284</v>
      </c>
      <c r="Z45" s="65" t="s">
        <v>285</v>
      </c>
      <c r="AA45" s="65" t="s">
        <v>315</v>
      </c>
      <c r="AC45" s="65"/>
      <c r="AD45" s="65" t="s">
        <v>283</v>
      </c>
      <c r="AE45" s="65" t="s">
        <v>300</v>
      </c>
      <c r="AF45" s="65" t="s">
        <v>284</v>
      </c>
      <c r="AG45" s="65" t="s">
        <v>285</v>
      </c>
      <c r="AH45" s="65" t="s">
        <v>315</v>
      </c>
      <c r="AJ45" s="65"/>
      <c r="AK45" s="65" t="s">
        <v>283</v>
      </c>
      <c r="AL45" s="65" t="s">
        <v>300</v>
      </c>
      <c r="AM45" s="65" t="s">
        <v>284</v>
      </c>
      <c r="AN45" s="65" t="s">
        <v>285</v>
      </c>
      <c r="AO45" s="65" t="s">
        <v>315</v>
      </c>
      <c r="AQ45" s="65"/>
      <c r="AR45" s="65" t="s">
        <v>283</v>
      </c>
      <c r="AS45" s="65" t="s">
        <v>300</v>
      </c>
      <c r="AT45" s="65" t="s">
        <v>284</v>
      </c>
      <c r="AU45" s="65" t="s">
        <v>285</v>
      </c>
      <c r="AV45" s="65" t="s">
        <v>315</v>
      </c>
      <c r="AX45" s="65"/>
      <c r="AY45" s="65" t="s">
        <v>283</v>
      </c>
      <c r="AZ45" s="65" t="s">
        <v>300</v>
      </c>
      <c r="BA45" s="65" t="s">
        <v>284</v>
      </c>
      <c r="BB45" s="65" t="s">
        <v>285</v>
      </c>
      <c r="BC45" s="65" t="s">
        <v>315</v>
      </c>
      <c r="BE45" s="65"/>
      <c r="BF45" s="65" t="s">
        <v>283</v>
      </c>
      <c r="BG45" s="65" t="s">
        <v>300</v>
      </c>
      <c r="BH45" s="65" t="s">
        <v>284</v>
      </c>
      <c r="BI45" s="65" t="s">
        <v>285</v>
      </c>
      <c r="BJ45" s="65" t="s">
        <v>315</v>
      </c>
    </row>
    <row r="46" spans="1:68" x14ac:dyDescent="0.3">
      <c r="A46" s="65" t="s">
        <v>23</v>
      </c>
      <c r="B46" s="65">
        <v>8</v>
      </c>
      <c r="C46" s="65">
        <v>10</v>
      </c>
      <c r="D46" s="65">
        <v>0</v>
      </c>
      <c r="E46" s="65">
        <v>45</v>
      </c>
      <c r="F46" s="65">
        <v>22.738235</v>
      </c>
      <c r="H46" s="65" t="s">
        <v>24</v>
      </c>
      <c r="I46" s="65">
        <v>8</v>
      </c>
      <c r="J46" s="65">
        <v>10</v>
      </c>
      <c r="K46" s="65">
        <v>0</v>
      </c>
      <c r="L46" s="65">
        <v>35</v>
      </c>
      <c r="M46" s="65">
        <v>15.552184</v>
      </c>
      <c r="O46" s="65" t="s">
        <v>336</v>
      </c>
      <c r="P46" s="65">
        <v>600</v>
      </c>
      <c r="Q46" s="65">
        <v>800</v>
      </c>
      <c r="R46" s="65">
        <v>0</v>
      </c>
      <c r="S46" s="65">
        <v>10000</v>
      </c>
      <c r="T46" s="65">
        <v>751.85266000000001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2.9928366000000001E-2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4.0859420000000002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359.57227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118.22866999999999</v>
      </c>
      <c r="AX46" s="65" t="s">
        <v>337</v>
      </c>
      <c r="AY46" s="65"/>
      <c r="AZ46" s="65"/>
      <c r="BA46" s="65"/>
      <c r="BB46" s="65"/>
      <c r="BC46" s="65"/>
      <c r="BE46" s="65" t="s">
        <v>307</v>
      </c>
      <c r="BF46" s="65"/>
      <c r="BG46" s="65"/>
      <c r="BH46" s="65"/>
      <c r="BI46" s="65"/>
      <c r="BJ46" s="65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E4:H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25" sqref="I25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308</v>
      </c>
      <c r="B2" s="61" t="s">
        <v>309</v>
      </c>
      <c r="C2" s="61" t="s">
        <v>276</v>
      </c>
      <c r="D2" s="61">
        <v>45</v>
      </c>
      <c r="E2" s="61">
        <v>2357.134</v>
      </c>
      <c r="F2" s="61">
        <v>331.79102</v>
      </c>
      <c r="G2" s="61">
        <v>56.425849999999997</v>
      </c>
      <c r="H2" s="61">
        <v>28.888159999999999</v>
      </c>
      <c r="I2" s="61">
        <v>27.537690000000001</v>
      </c>
      <c r="J2" s="61">
        <v>96.246409999999997</v>
      </c>
      <c r="K2" s="61">
        <v>45.698450000000001</v>
      </c>
      <c r="L2" s="61">
        <v>50.547960000000003</v>
      </c>
      <c r="M2" s="61">
        <v>37.132153000000002</v>
      </c>
      <c r="N2" s="61">
        <v>3.4886724999999998</v>
      </c>
      <c r="O2" s="61">
        <v>20.501127</v>
      </c>
      <c r="P2" s="61">
        <v>1164.068</v>
      </c>
      <c r="Q2" s="61">
        <v>36.195366</v>
      </c>
      <c r="R2" s="61">
        <v>1034.7147</v>
      </c>
      <c r="S2" s="61">
        <v>97.26388</v>
      </c>
      <c r="T2" s="61">
        <v>11249.411</v>
      </c>
      <c r="U2" s="61">
        <v>7.9119773000000002</v>
      </c>
      <c r="V2" s="61">
        <v>25.980309999999999</v>
      </c>
      <c r="W2" s="61">
        <v>596.62805000000003</v>
      </c>
      <c r="X2" s="61">
        <v>169.81384</v>
      </c>
      <c r="Y2" s="61">
        <v>2.5920131</v>
      </c>
      <c r="Z2" s="61">
        <v>1.7819825</v>
      </c>
      <c r="AA2" s="61">
        <v>22.409365000000001</v>
      </c>
      <c r="AB2" s="61">
        <v>2.8943211999999998</v>
      </c>
      <c r="AC2" s="61">
        <v>871.79089999999997</v>
      </c>
      <c r="AD2" s="61">
        <v>15.16015</v>
      </c>
      <c r="AE2" s="61">
        <v>2.3893930000000001</v>
      </c>
      <c r="AF2" s="61">
        <v>1.6416284999999999</v>
      </c>
      <c r="AG2" s="61">
        <v>707.48170000000005</v>
      </c>
      <c r="AH2" s="61">
        <v>448.34143</v>
      </c>
      <c r="AI2" s="61">
        <v>259.14026000000001</v>
      </c>
      <c r="AJ2" s="61">
        <v>1560.2686000000001</v>
      </c>
      <c r="AK2" s="61">
        <v>8136.6396000000004</v>
      </c>
      <c r="AL2" s="61">
        <v>101.22226999999999</v>
      </c>
      <c r="AM2" s="61">
        <v>4463.8940000000002</v>
      </c>
      <c r="AN2" s="61">
        <v>174.50969000000001</v>
      </c>
      <c r="AO2" s="61">
        <v>22.738235</v>
      </c>
      <c r="AP2" s="61">
        <v>16.358470000000001</v>
      </c>
      <c r="AQ2" s="61">
        <v>6.3797636000000004</v>
      </c>
      <c r="AR2" s="61">
        <v>15.552184</v>
      </c>
      <c r="AS2" s="61">
        <v>751.85266000000001</v>
      </c>
      <c r="AT2" s="61">
        <v>2.9928366000000001E-2</v>
      </c>
      <c r="AU2" s="61">
        <v>4.0859420000000002</v>
      </c>
      <c r="AV2" s="61">
        <v>359.57227</v>
      </c>
      <c r="AW2" s="61">
        <v>118.22866999999999</v>
      </c>
      <c r="AX2" s="61">
        <v>0.26657844000000003</v>
      </c>
      <c r="AY2" s="61">
        <v>2.1501443</v>
      </c>
      <c r="AZ2" s="61">
        <v>304.21390000000002</v>
      </c>
      <c r="BA2" s="61">
        <v>67.553110000000004</v>
      </c>
      <c r="BB2" s="61">
        <v>19.37031</v>
      </c>
      <c r="BC2" s="61">
        <v>25.286822999999998</v>
      </c>
      <c r="BD2" s="61">
        <v>22.885359000000001</v>
      </c>
      <c r="BE2" s="61">
        <v>1.9999039999999999</v>
      </c>
      <c r="BF2" s="61">
        <v>7.0373086999999996</v>
      </c>
      <c r="BG2" s="61">
        <v>1.1518281E-3</v>
      </c>
      <c r="BH2" s="61">
        <v>1.4457819E-3</v>
      </c>
      <c r="BI2" s="61">
        <v>1.3303061999999999E-3</v>
      </c>
      <c r="BJ2" s="61">
        <v>3.7195529999999997E-2</v>
      </c>
      <c r="BK2" s="61">
        <v>8.8602166000000004E-5</v>
      </c>
      <c r="BL2" s="61">
        <v>0.291931</v>
      </c>
      <c r="BM2" s="61">
        <v>5.0315433000000001</v>
      </c>
      <c r="BN2" s="61">
        <v>1.2259423</v>
      </c>
      <c r="BO2" s="61">
        <v>71.07253</v>
      </c>
      <c r="BP2" s="61">
        <v>14.349304</v>
      </c>
      <c r="BQ2" s="61">
        <v>22.046620999999998</v>
      </c>
      <c r="BR2" s="61">
        <v>80.487549999999999</v>
      </c>
      <c r="BS2" s="61">
        <v>30.811747</v>
      </c>
      <c r="BT2" s="61">
        <v>15.802172000000001</v>
      </c>
      <c r="BU2" s="61">
        <v>0.107168764</v>
      </c>
      <c r="BV2" s="61">
        <v>7.8849785000000006E-2</v>
      </c>
      <c r="BW2" s="61">
        <v>1.0752203</v>
      </c>
      <c r="BX2" s="61">
        <v>2.2150118000000001</v>
      </c>
      <c r="BY2" s="61">
        <v>0.13577365999999999</v>
      </c>
      <c r="BZ2" s="61">
        <v>1.1449298000000001E-3</v>
      </c>
      <c r="CA2" s="61">
        <v>0.7252672</v>
      </c>
      <c r="CB2" s="61">
        <v>4.1677355999999999E-2</v>
      </c>
      <c r="CC2" s="61">
        <v>0.17712532</v>
      </c>
      <c r="CD2" s="61">
        <v>3.4721793999999999</v>
      </c>
      <c r="CE2" s="61">
        <v>6.5400059999999996E-2</v>
      </c>
      <c r="CF2" s="61">
        <v>0.99997216</v>
      </c>
      <c r="CG2" s="61">
        <v>0</v>
      </c>
      <c r="CH2" s="61">
        <v>8.7679099999999996E-2</v>
      </c>
      <c r="CI2" s="61">
        <v>5.0657920000000004E-3</v>
      </c>
      <c r="CJ2" s="61">
        <v>7.8635014999999999</v>
      </c>
      <c r="CK2" s="61">
        <v>1.6471212999999998E-2</v>
      </c>
      <c r="CL2" s="61">
        <v>0.99459739999999996</v>
      </c>
      <c r="CM2" s="61">
        <v>4.7496700000000001</v>
      </c>
      <c r="CN2" s="61">
        <v>3690.3989999999999</v>
      </c>
      <c r="CO2" s="61">
        <v>6373.3469999999998</v>
      </c>
      <c r="CP2" s="61">
        <v>4487.1494000000002</v>
      </c>
      <c r="CQ2" s="61">
        <v>1459.0476000000001</v>
      </c>
      <c r="CR2" s="61">
        <v>787.49994000000004</v>
      </c>
      <c r="CS2" s="61">
        <v>561.68444999999997</v>
      </c>
      <c r="CT2" s="61">
        <v>3647.4472999999998</v>
      </c>
      <c r="CU2" s="61">
        <v>2354.3195999999998</v>
      </c>
      <c r="CV2" s="61">
        <v>1647.8652</v>
      </c>
      <c r="CW2" s="61">
        <v>2763.7395000000001</v>
      </c>
      <c r="CX2" s="61">
        <v>755.52997000000005</v>
      </c>
      <c r="CY2" s="61">
        <v>4518.777</v>
      </c>
      <c r="CZ2" s="61">
        <v>2367.7627000000002</v>
      </c>
      <c r="DA2" s="61">
        <v>5688.0244000000002</v>
      </c>
      <c r="DB2" s="61">
        <v>5178.915</v>
      </c>
      <c r="DC2" s="61">
        <v>8306.2669999999998</v>
      </c>
      <c r="DD2" s="61">
        <v>12599.084000000001</v>
      </c>
      <c r="DE2" s="61">
        <v>3115.1500999999998</v>
      </c>
      <c r="DF2" s="61">
        <v>5011.9937</v>
      </c>
      <c r="DG2" s="61">
        <v>3016.3847999999998</v>
      </c>
      <c r="DH2" s="61">
        <v>204.75202999999999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67.553110000000004</v>
      </c>
      <c r="B6">
        <f>BB2</f>
        <v>19.37031</v>
      </c>
      <c r="C6">
        <f>BC2</f>
        <v>25.286822999999998</v>
      </c>
      <c r="D6">
        <f>BD2</f>
        <v>22.885359000000001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N35" sqref="N3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28093</v>
      </c>
      <c r="C2" s="56">
        <f ca="1">YEAR(TODAY())-YEAR(B2)+IF(TODAY()&gt;=DATE(YEAR(TODAY()),MONTH(B2),DAY(B2)),0,-1)</f>
        <v>45</v>
      </c>
      <c r="E2" s="52">
        <v>173.4</v>
      </c>
      <c r="F2" s="53" t="s">
        <v>39</v>
      </c>
      <c r="G2" s="52">
        <v>76.5</v>
      </c>
      <c r="H2" s="51" t="s">
        <v>41</v>
      </c>
      <c r="I2" s="72">
        <f>ROUND(G3/E3^2,1)</f>
        <v>25.4</v>
      </c>
    </row>
    <row r="3" spans="1:9" x14ac:dyDescent="0.3">
      <c r="E3" s="51">
        <f>E2/100</f>
        <v>1.734</v>
      </c>
      <c r="F3" s="51" t="s">
        <v>40</v>
      </c>
      <c r="G3" s="51">
        <f>G2</f>
        <v>76.5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44706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윤영진, ID : H1310204)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05월 27일 08:33:28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27" sqref="Z2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44706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45</v>
      </c>
      <c r="G12" s="137"/>
      <c r="H12" s="137"/>
      <c r="I12" s="137"/>
      <c r="K12" s="128">
        <f>'개인정보 및 신체계측 입력'!E2</f>
        <v>173.4</v>
      </c>
      <c r="L12" s="129"/>
      <c r="M12" s="122">
        <f>'개인정보 및 신체계측 입력'!G2</f>
        <v>76.5</v>
      </c>
      <c r="N12" s="123"/>
      <c r="O12" s="118" t="s">
        <v>271</v>
      </c>
      <c r="P12" s="112"/>
      <c r="Q12" s="115">
        <f>'개인정보 및 신체계측 입력'!I2</f>
        <v>25.4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윤영진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68.486000000000004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11.647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19.867000000000001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0.9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12.2</v>
      </c>
      <c r="L72" s="36" t="s">
        <v>53</v>
      </c>
      <c r="M72" s="36">
        <f>ROUND('DRIs DATA'!K8,1)</f>
        <v>9.1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137.96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216.5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169.81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192.95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88.44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542.44000000000005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227.38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2400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2022-05-26T23:39:30Z</dcterms:modified>
</cp:coreProperties>
</file>