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<sst xmlns="http://schemas.openxmlformats.org/spreadsheetml/2006/main" count="692" uniqueCount="353">
  <si>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</si>
  <si>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</si>
  <si>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</si>
  <si>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</si>
  <si>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</si>
  <si>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</si>
  <si>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</si>
  <si>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</si>
  <si>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</si>
  <si>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</si>
  <si>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</si>
  <si>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</si>
  <si>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</si>
  <si>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</si>
  <si>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</si>
  <si>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</si>
  <si>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</si>
  <si>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</si>
  <si>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</si>
  <si>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</si>
  <si>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</si>
  <si>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</si>
  <si>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</si>
  <si>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</si>
  <si>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</si>
  <si>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</si>
  <si>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</si>
  <si>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</si>
  <si>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</si>
  <si>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</si>
  <si>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</si>
  <si>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</si>
  <si>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</si>
  <si>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</si>
  <si>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</si>
  <si>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</si>
  <si>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</si>
  <si>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</si>
  <si>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</si>
  <si>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</si>
  <si>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</si>
  <si>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</si>
  <si>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</si>
  <si>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</si>
  <si>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</si>
  <si>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</si>
  <si>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</si>
  <si>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</si>
  <si>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</si>
  <si>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</si>
  <si>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</si>
  <si>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</si>
  <si>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</si>
  <si>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</si>
  <si>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</si>
  <si>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</si>
  <si>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</si>
  <si>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</si>
  <si>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</si>
  <si>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</si>
  <si>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</si>
  <si>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</si>
  <si>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</si>
  <si>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</si>
  <si>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</si>
  <si>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</si>
  <si>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</si>
  <si>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</si>
  <si>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</si>
  <si>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</si>
  <si>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</si>
  <si>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</si>
  <si>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</si>
  <si>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</si>
  <si>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</si>
  <si>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</si>
  <si>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</si>
  <si>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</si>
  <si>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</si>
  <si>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</si>
  <si>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</si>
  <si>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</si>
  <si>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</si>
  <si>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</si>
  <si>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</si>
  <si>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</si>
  <si>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</si>
  <si>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</si>
  <si>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</si>
  <si>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</si>
  <si>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</si>
  <si>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</si>
  <si>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</si>
  <si>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</si>
  <si>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</si>
  <si>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</si>
  <si>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</si>
  <si>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</si>
  <si>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</si>
  <si>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</si>
  <si>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</si>
  <si>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</si>
  <si>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</si>
  <si>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</si>
  <si>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</si>
  <si>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</si>
  <si>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</si>
  <si>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</si>
  <si>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</si>
  <si>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</si>
  <si>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</si>
  <si>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</si>
  <si>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</si>
  <si>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</si>
  <si>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</si>
  <si>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</si>
  <si>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</si>
  <si>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</si>
  <si>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</si>
  <si>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</si>
  <si>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</si>
  <si>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</si>
  <si>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</si>
  <si>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</si>
  <si>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</si>
  <si>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</si>
  <si>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</si>
  <si>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</si>
  <si>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</si>
  <si>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</si>
  <si>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</si>
  <si>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</si>
  <si>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</si>
  <si>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</si>
  <si>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</si>
  <si>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</si>
  <si>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</si>
  <si>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</si>
  <si>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</si>
  <si>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</si>
  <si>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</si>
  <si>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</si>
  <si>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</si>
  <si>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</si>
  <si>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</si>
  <si>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</si>
  <si>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</si>
  <si>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</si>
  <si>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</si>
  <si>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</si>
  <si>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</si>
  <si>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</si>
  <si>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</si>
  <si>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</si>
  <si>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</si>
  <si>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</si>
  <si>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</si>
  <si>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</si>
  <si>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</si>
  <si>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</si>
  <si>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</si>
  <si>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</si>
  <si>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</si>
  <si>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</si>
  <si>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</si>
  <si>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</si>
  <si>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</si>
  <si>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</si>
  <si>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</si>
  <si>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</si>
  <si>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</si>
  <si>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</si>
  <si>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</si>
  <si>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</si>
  <si>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</si>
  <si>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</si>
  <si>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</si>
  <si>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</si>
  <si>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</si>
  <si>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</si>
  <si>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</si>
  <si>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</si>
  <si>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</si>
  <si>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</si>
  <si>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</si>
  <si>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</si>
  <si>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</si>
  <si>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</si>
  <si>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</si>
  <si>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</si>
  <si>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</si>
  <si>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</si>
  <si>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</si>
  <si>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</si>
  <si>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</si>
  <si>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</si>
  <si>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</si>
  <si>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</si>
  <si>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</si>
  <si>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</si>
  <si>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</si>
  <si>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</si>
  <si>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</si>
  <si>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</si>
  <si>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</si>
  <si>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</si>
  <si>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</si>
  <si>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</si>
  <si>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</si>
  <si>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</si>
  <si>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</si>
  <si>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</si>
  <si>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</si>
  <si>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</si>
  <si>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</si>
  <si>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</si>
  <si>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</si>
  <si>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</si>
  <si>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</si>
  <si>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</si>
  <si>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</si>
  <si>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</si>
  <si>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</si>
  <si>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</si>
  <si>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</si>
  <si>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</si>
  <si>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</si>
  <si>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</si>
  <si>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</si>
  <si>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</si>
  <si>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</si>
  <si>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</si>
  <si>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</si>
  <si>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</si>
  <si>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</si>
  <si>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</si>
  <si>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</si>
  <si>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</si>
  <si>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</si>
  <si>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</si>
  <si>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</si>
  <si>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</si>
  <si>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</si>
  <si>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</si>
  <si>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</si>
  <si>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</si>
  <si>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</si>
  <si>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</si>
  <si>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</si>
  <si>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</si>
  <si>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</si>
  <si>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</si>
  <si>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</si>
  <si>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</si>
  <si>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</si>
  <si>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</si>
  <si>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</si>
  <si>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</si>
  <si>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</si>
  <si>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</si>
  <si>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</si>
  <si>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</si>
  <si>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</si>
  <si>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</si>
  <si>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</si>
  <si>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</si>
  <si>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</si>
  <si>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</si>
  <si>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</si>
  <si>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</si>
  <si>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</si>
  <si>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</si>
  <si>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</si>
  <si>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</si>
  <si>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</si>
  <si>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</si>
  <si>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</si>
  <si>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</si>
  <si>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</si>
  <si>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</si>
  <si>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</si>
  <si>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</si>
  <si>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</si>
  <si>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</si>
  <si>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</si>
  <si>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</si>
  <si>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</si>
  <si>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</si>
  <si>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</si>
  <si>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</si>
  <si>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</si>
  <si>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</si>
  <si>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</si>
  <si>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</si>
  <si>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</si>
  <si>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</si>
  <si>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</si>
  <si>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</si>
  <si>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</si>
  <si>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</si>
  <si>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</si>
  <si>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</si>
  <si>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</si>
  <si>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</si>
  <si>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</si>
  <si>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</si>
  <si>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</si>
  <si>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</si>
  <si>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</si>
  <si>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</si>
  <si>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F</t>
  </si>
  <si>
    <t>정보</t>
    <phoneticPr fontId="1" type="noConversion"/>
  </si>
  <si>
    <t>(설문지 : FFQ 95문항 설문지, 사용자 : 강인순, ID : H1310208)</t>
  </si>
  <si>
    <t>2022년 06월 23일 13:51:48</t>
  </si>
  <si>
    <t>에너지(kcal)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</si>
  <si>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</si>
  <si>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</si>
  <si>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</si>
  <si>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</si>
  <si>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</si>
  <si>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</si>
  <si>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</si>
  <si>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</si>
  <si>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</si>
  <si>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</si>
  <si>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</si>
  <si>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</si>
  <si>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</si>
  <si>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</si>
  <si>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</si>
  <si>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</si>
  <si>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</si>
  <si>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</si>
  <si>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</si>
  <si>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섭취량</t>
    <phoneticPr fontId="1" type="noConversion"/>
  </si>
  <si>
    <t>권장섭취량</t>
    <phoneticPr fontId="1" type="noConversion"/>
  </si>
  <si>
    <t>비타민B6</t>
    <phoneticPr fontId="1" type="noConversion"/>
  </si>
  <si>
    <t>엽산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</si>
  <si>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</si>
  <si>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</si>
  <si>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</si>
  <si>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</si>
  <si>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</si>
  <si>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</si>
  <si>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</si>
  <si>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</si>
  <si>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</si>
  <si>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불소</t>
    <phoneticPr fontId="1" type="noConversion"/>
  </si>
  <si>
    <t>망간</t>
    <phoneticPr fontId="1" type="noConversion"/>
  </si>
  <si>
    <t>크롬</t>
    <phoneticPr fontId="1" type="noConversion"/>
  </si>
  <si>
    <t>크롬(ug/일)</t>
    <phoneticPr fontId="1" type="noConversion"/>
  </si>
  <si>
    <t>H1310208</t>
  </si>
  <si>
    <t>강인순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</si>
</sst>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55.084614000000002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6461680"/>
        <c:axId val="186466776"/>
      </c:barChart>
      <c:catAx>
        <c:axId val="18646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466776"/>
        <c:crosses val="autoZero"/>
        <c:auto val="1"/>
        <c:lblAlgn val="ctr"/>
        <c:lblOffset val="100"/>
        <c:noMultiLvlLbl val="0"/>
      </c:catAx>
      <c:valAx>
        <c:axId val="18646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646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3.1569183000000001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4288"/>
        <c:axId val="412683896"/>
      </c:barChart>
      <c:catAx>
        <c:axId val="41268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3896"/>
        <c:crosses val="autoZero"/>
        <c:auto val="1"/>
        <c:lblAlgn val="ctr"/>
        <c:lblOffset val="100"/>
        <c:noMultiLvlLbl val="0"/>
      </c:catAx>
      <c:valAx>
        <c:axId val="41268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1.6507128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5072"/>
        <c:axId val="412685464"/>
      </c:barChart>
      <c:catAx>
        <c:axId val="41268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5464"/>
        <c:crosses val="autoZero"/>
        <c:auto val="1"/>
        <c:lblAlgn val="ctr"/>
        <c:lblOffset val="100"/>
        <c:noMultiLvlLbl val="0"/>
      </c:catAx>
      <c:valAx>
        <c:axId val="412685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890.73310000000004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6248"/>
        <c:axId val="412679584"/>
      </c:barChart>
      <c:catAx>
        <c:axId val="41268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79584"/>
        <c:crosses val="autoZero"/>
        <c:auto val="1"/>
        <c:lblAlgn val="ctr"/>
        <c:lblOffset val="100"/>
        <c:noMultiLvlLbl val="0"/>
      </c:catAx>
      <c:valAx>
        <c:axId val="41267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2202.5364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79976"/>
        <c:axId val="412681936"/>
      </c:barChart>
      <c:catAx>
        <c:axId val="41267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1936"/>
        <c:crosses val="autoZero"/>
        <c:auto val="1"/>
        <c:lblAlgn val="ctr"/>
        <c:lblOffset val="100"/>
        <c:noMultiLvlLbl val="0"/>
      </c:catAx>
      <c:valAx>
        <c:axId val="412681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7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152.04639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0760"/>
        <c:axId val="412683504"/>
      </c:barChart>
      <c:catAx>
        <c:axId val="41268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3504"/>
        <c:crosses val="autoZero"/>
        <c:auto val="1"/>
        <c:lblAlgn val="ctr"/>
        <c:lblOffset val="100"/>
        <c:noMultiLvlLbl val="0"/>
      </c:catAx>
      <c:valAx>
        <c:axId val="412683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91.223119999999994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1544"/>
        <c:axId val="412682328"/>
      </c:barChart>
      <c:catAx>
        <c:axId val="412681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682328"/>
        <c:crosses val="autoZero"/>
        <c:auto val="1"/>
        <c:lblAlgn val="ctr"/>
        <c:lblOffset val="100"/>
        <c:noMultiLvlLbl val="0"/>
      </c:catAx>
      <c:valAx>
        <c:axId val="41268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8.1013190000000002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683112"/>
        <c:axId val="411837880"/>
      </c:barChart>
      <c:catAx>
        <c:axId val="4126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7880"/>
        <c:crosses val="autoZero"/>
        <c:auto val="1"/>
        <c:lblAlgn val="ctr"/>
        <c:lblOffset val="100"/>
        <c:noMultiLvlLbl val="0"/>
      </c:catAx>
      <c:valAx>
        <c:axId val="411837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6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725.26319999999998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3480"/>
        <c:axId val="412543872"/>
      </c:barChart>
      <c:catAx>
        <c:axId val="41254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3872"/>
        <c:crosses val="autoZero"/>
        <c:auto val="1"/>
        <c:lblAlgn val="ctr"/>
        <c:lblOffset val="100"/>
        <c:noMultiLvlLbl val="0"/>
      </c:catAx>
      <c:valAx>
        <c:axId val="4125438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1.2527916E-2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2304"/>
        <c:axId val="412546224"/>
      </c:barChart>
      <c:catAx>
        <c:axId val="41254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6224"/>
        <c:crosses val="autoZero"/>
        <c:auto val="1"/>
        <c:lblAlgn val="ctr"/>
        <c:lblOffset val="100"/>
        <c:noMultiLvlLbl val="0"/>
      </c:catAx>
      <c:valAx>
        <c:axId val="41254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2.428763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4264"/>
        <c:axId val="412540344"/>
      </c:barChart>
      <c:catAx>
        <c:axId val="41254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0344"/>
        <c:crosses val="autoZero"/>
        <c:auto val="1"/>
        <c:lblAlgn val="ctr"/>
        <c:lblOffset val="100"/>
        <c:noMultiLvlLbl val="0"/>
      </c:catAx>
      <c:valAx>
        <c:axId val="412540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4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16.547816999999998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40448"/>
        <c:axId val="204740840"/>
      </c:barChart>
      <c:catAx>
        <c:axId val="20474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40840"/>
        <c:crosses val="autoZero"/>
        <c:auto val="1"/>
        <c:lblAlgn val="ctr"/>
        <c:lblOffset val="100"/>
        <c:noMultiLvlLbl val="0"/>
      </c:catAx>
      <c:valAx>
        <c:axId val="20474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4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78.350380000000001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3088"/>
        <c:axId val="412541912"/>
      </c:barChart>
      <c:catAx>
        <c:axId val="4125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1912"/>
        <c:crosses val="autoZero"/>
        <c:auto val="1"/>
        <c:lblAlgn val="ctr"/>
        <c:lblOffset val="100"/>
        <c:noMultiLvlLbl val="0"/>
      </c:catAx>
      <c:valAx>
        <c:axId val="41254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69.003450000000001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545440"/>
        <c:axId val="412541128"/>
      </c:barChart>
      <c:catAx>
        <c:axId val="4125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1128"/>
        <c:crosses val="autoZero"/>
        <c:auto val="1"/>
        <c:lblAlgn val="ctr"/>
        <c:lblOffset val="100"/>
        <c:noMultiLvlLbl val="0"/>
      </c:catAx>
      <c:valAx>
        <c:axId val="41254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1.7030000000000001</c:v>
                </c:pt>
                <c:pt idx="1">
                  <c:v>9.1129999999999995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2546616"/>
        <c:axId val="412545048"/>
      </c:barChart>
      <c:catAx>
        <c:axId val="4125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545048"/>
        <c:crosses val="autoZero"/>
        <c:auto val="1"/>
        <c:lblAlgn val="ctr"/>
        <c:lblOffset val="100"/>
        <c:noMultiLvlLbl val="0"/>
      </c:catAx>
      <c:valAx>
        <c:axId val="41254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5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10.889548</c:v>
                </c:pt>
                <c:pt idx="1">
                  <c:v>11.938412</c:v>
                </c:pt>
                <c:pt idx="2">
                  <c:v>8.0299160000000001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260.43932999999998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8440"/>
        <c:axId val="413664128"/>
      </c:barChart>
      <c:catAx>
        <c:axId val="41366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4128"/>
        <c:crosses val="autoZero"/>
        <c:auto val="1"/>
        <c:lblAlgn val="ctr"/>
        <c:lblOffset val="100"/>
        <c:noMultiLvlLbl val="0"/>
      </c:catAx>
      <c:valAx>
        <c:axId val="413664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11.155182999999999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5696"/>
        <c:axId val="413668048"/>
      </c:barChart>
      <c:catAx>
        <c:axId val="41366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8048"/>
        <c:crosses val="autoZero"/>
        <c:auto val="1"/>
        <c:lblAlgn val="ctr"/>
        <c:lblOffset val="100"/>
        <c:noMultiLvlLbl val="0"/>
      </c:catAx>
      <c:valAx>
        <c:axId val="41366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69.224000000000004</c:v>
                </c:pt>
                <c:pt idx="1">
                  <c:v>12.849</c:v>
                </c:pt>
                <c:pt idx="2">
                  <c:v>17.927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3669616"/>
        <c:axId val="413666088"/>
      </c:barChart>
      <c:catAx>
        <c:axId val="41366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6088"/>
        <c:crosses val="autoZero"/>
        <c:auto val="1"/>
        <c:lblAlgn val="ctr"/>
        <c:lblOffset val="100"/>
        <c:noMultiLvlLbl val="0"/>
      </c:catAx>
      <c:valAx>
        <c:axId val="41366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1440.0508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2168"/>
        <c:axId val="413667656"/>
      </c:barChart>
      <c:catAx>
        <c:axId val="413662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7656"/>
        <c:crosses val="autoZero"/>
        <c:auto val="1"/>
        <c:lblAlgn val="ctr"/>
        <c:lblOffset val="100"/>
        <c:noMultiLvlLbl val="0"/>
      </c:catAx>
      <c:valAx>
        <c:axId val="413667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122.85396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2560"/>
        <c:axId val="413666480"/>
      </c:barChart>
      <c:catAx>
        <c:axId val="41366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6480"/>
        <c:crosses val="autoZero"/>
        <c:auto val="1"/>
        <c:lblAlgn val="ctr"/>
        <c:lblOffset val="100"/>
        <c:noMultiLvlLbl val="0"/>
      </c:catAx>
      <c:valAx>
        <c:axId val="41366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356.95236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6872"/>
        <c:axId val="413664912"/>
      </c:barChart>
      <c:catAx>
        <c:axId val="41366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4912"/>
        <c:crosses val="autoZero"/>
        <c:auto val="1"/>
        <c:lblAlgn val="ctr"/>
        <c:lblOffset val="100"/>
        <c:noMultiLvlLbl val="0"/>
      </c:catAx>
      <c:valAx>
        <c:axId val="41366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2.8941637999999998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41232"/>
        <c:axId val="411830432"/>
      </c:barChart>
      <c:catAx>
        <c:axId val="20474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0432"/>
        <c:crosses val="autoZero"/>
        <c:auto val="1"/>
        <c:lblAlgn val="ctr"/>
        <c:lblOffset val="100"/>
        <c:noMultiLvlLbl val="0"/>
      </c:catAx>
      <c:valAx>
        <c:axId val="41183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4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2051.9504000000002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667264"/>
        <c:axId val="413668832"/>
      </c:barChart>
      <c:catAx>
        <c:axId val="41366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668832"/>
        <c:crosses val="autoZero"/>
        <c:auto val="1"/>
        <c:lblAlgn val="ctr"/>
        <c:lblOffset val="100"/>
        <c:noMultiLvlLbl val="0"/>
      </c:catAx>
      <c:valAx>
        <c:axId val="41366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66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10.556167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921656"/>
        <c:axId val="413921264"/>
      </c:barChart>
      <c:catAx>
        <c:axId val="41392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921264"/>
        <c:crosses val="autoZero"/>
        <c:auto val="1"/>
        <c:lblAlgn val="ctr"/>
        <c:lblOffset val="100"/>
        <c:noMultiLvlLbl val="0"/>
      </c:catAx>
      <c:valAx>
        <c:axId val="41392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92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1.1841378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3919304"/>
        <c:axId val="413922440"/>
      </c:barChart>
      <c:catAx>
        <c:axId val="41391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922440"/>
        <c:crosses val="autoZero"/>
        <c:auto val="1"/>
        <c:lblAlgn val="ctr"/>
        <c:lblOffset val="100"/>
        <c:noMultiLvlLbl val="0"/>
      </c:catAx>
      <c:valAx>
        <c:axId val="413922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391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120.01643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2392"/>
        <c:axId val="411830824"/>
      </c:barChart>
      <c:catAx>
        <c:axId val="41183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0824"/>
        <c:crosses val="autoZero"/>
        <c:auto val="1"/>
        <c:lblAlgn val="ctr"/>
        <c:lblOffset val="100"/>
        <c:noMultiLvlLbl val="0"/>
      </c:catAx>
      <c:valAx>
        <c:axId val="411830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1.2235281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4352"/>
        <c:axId val="411837096"/>
      </c:barChart>
      <c:catAx>
        <c:axId val="41183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7096"/>
        <c:crosses val="autoZero"/>
        <c:auto val="1"/>
        <c:lblAlgn val="ctr"/>
        <c:lblOffset val="100"/>
        <c:noMultiLvlLbl val="0"/>
      </c:catAx>
      <c:valAx>
        <c:axId val="41183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9.4141720000000007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4744"/>
        <c:axId val="411835528"/>
      </c:barChart>
      <c:catAx>
        <c:axId val="411834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5528"/>
        <c:crosses val="autoZero"/>
        <c:auto val="1"/>
        <c:lblAlgn val="ctr"/>
        <c:lblOffset val="100"/>
        <c:noMultiLvlLbl val="0"/>
      </c:catAx>
      <c:valAx>
        <c:axId val="41183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1.1841378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1608"/>
        <c:axId val="411832784"/>
      </c:barChart>
      <c:catAx>
        <c:axId val="41183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2784"/>
        <c:crosses val="autoZero"/>
        <c:auto val="1"/>
        <c:lblAlgn val="ctr"/>
        <c:lblOffset val="100"/>
        <c:noMultiLvlLbl val="0"/>
      </c:catAx>
      <c:valAx>
        <c:axId val="41183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314.92309999999998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5136"/>
        <c:axId val="411835920"/>
      </c:barChart>
      <c:catAx>
        <c:axId val="41183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5920"/>
        <c:crosses val="autoZero"/>
        <c:auto val="1"/>
        <c:lblAlgn val="ctr"/>
        <c:lblOffset val="100"/>
        <c:noMultiLvlLbl val="0"/>
      </c:catAx>
      <c:valAx>
        <c:axId val="41183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4.9635879999999997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1836312"/>
        <c:axId val="411836704"/>
      </c:barChart>
      <c:catAx>
        <c:axId val="41183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836704"/>
        <c:crosses val="autoZero"/>
        <c:auto val="1"/>
        <c:lblAlgn val="ctr"/>
        <c:lblOffset val="100"/>
        <c:noMultiLvlLbl val="0"/>
      </c:catAx>
      <c:valAx>
        <c:axId val="41183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18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강인순, ID : H1310208)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06월 23일 13:51:48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1440.0508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55.084614000000002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16.547816999999998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69.224000000000004</v>
      </c>
      <c r="G8" s="59">
        <f>'DRIs DATA 입력'!G8</f>
        <v>12.849</v>
      </c>
      <c r="H8" s="59">
        <f>'DRIs DATA 입력'!H8</f>
        <v>17.927</v>
      </c>
      <c r="I8" s="46"/>
      <c r="J8" s="59" t="s">
        <v>216</v>
      </c>
      <c r="K8" s="59">
        <f>'DRIs DATA 입력'!K8</f>
        <v>1.7030000000000001</v>
      </c>
      <c r="L8" s="59">
        <f>'DRIs DATA 입력'!L8</f>
        <v>9.1129999999999995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260.43932999999998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11.155182999999999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2.8941637999999998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120.01643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122.85396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1.3520658999999999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1.2235281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9.4141720000000007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1.1841378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314.92309999999998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4.9635879999999997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3.1569183000000001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1.6507128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356.95236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890.73310000000004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2051.9504000000002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2202.5364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152.04639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91.223119999999994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10.556167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8.1013190000000002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725.26319999999998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1.2527916E-2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2.428763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78.350380000000001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69.003450000000001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4" sqref="E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312</v>
      </c>
      <c r="G1" s="62" t="s">
        <v>277</v>
      </c>
      <c r="H1" s="61" t="s">
        <v>313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314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315</v>
      </c>
      <c r="H5" s="65" t="s">
        <v>316</v>
      </c>
      <c r="J5" s="65"/>
      <c r="K5" s="65" t="s">
        <v>317</v>
      </c>
      <c r="L5" s="65" t="s">
        <v>318</v>
      </c>
      <c r="N5" s="65"/>
      <c r="O5" s="65" t="s">
        <v>284</v>
      </c>
      <c r="P5" s="65" t="s">
        <v>285</v>
      </c>
      <c r="Q5" s="65" t="s">
        <v>319</v>
      </c>
      <c r="R5" s="65" t="s">
        <v>287</v>
      </c>
      <c r="S5" s="65" t="s">
        <v>320</v>
      </c>
      <c r="U5" s="65"/>
      <c r="V5" s="65" t="s">
        <v>321</v>
      </c>
      <c r="W5" s="65" t="s">
        <v>322</v>
      </c>
      <c r="X5" s="65" t="s">
        <v>323</v>
      </c>
      <c r="Y5" s="65" t="s">
        <v>324</v>
      </c>
      <c r="Z5" s="65" t="s">
        <v>283</v>
      </c>
    </row>
    <row r="6" spans="1:27" x14ac:dyDescent="0.3">
      <c r="A6" s="65" t="s">
        <v>325</v>
      </c>
      <c r="B6" s="65">
        <v>1800</v>
      </c>
      <c r="C6" s="65">
        <v>1440.0508</v>
      </c>
      <c r="E6" s="65" t="s">
        <v>288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40</v>
      </c>
      <c r="P6" s="65">
        <v>50</v>
      </c>
      <c r="Q6" s="65">
        <v>0</v>
      </c>
      <c r="R6" s="65">
        <v>0</v>
      </c>
      <c r="S6" s="65">
        <v>55.084614000000002</v>
      </c>
      <c r="U6" s="65" t="s">
        <v>328</v>
      </c>
      <c r="V6" s="65">
        <v>0</v>
      </c>
      <c r="W6" s="65">
        <v>0</v>
      </c>
      <c r="X6" s="65">
        <v>20</v>
      </c>
      <c r="Y6" s="65">
        <v>0</v>
      </c>
      <c r="Z6" s="65">
        <v>16.547816999999998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290</v>
      </c>
      <c r="F8" s="65">
        <v>69.224000000000004</v>
      </c>
      <c r="G8" s="65">
        <v>12.849</v>
      </c>
      <c r="H8" s="65">
        <v>17.927</v>
      </c>
      <c r="J8" s="65" t="s">
        <v>330</v>
      </c>
      <c r="K8" s="65">
        <v>1.7030000000000001</v>
      </c>
      <c r="L8" s="65">
        <v>9.1129999999999995</v>
      </c>
    </row>
    <row r="13" spans="1:27" x14ac:dyDescent="0.3">
      <c r="A13" s="70" t="s">
        <v>291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292</v>
      </c>
      <c r="B14" s="69"/>
      <c r="C14" s="69"/>
      <c r="D14" s="69"/>
      <c r="E14" s="69"/>
      <c r="F14" s="69"/>
      <c r="H14" s="69" t="s">
        <v>331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333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321</v>
      </c>
      <c r="C15" s="65" t="s">
        <v>285</v>
      </c>
      <c r="D15" s="65" t="s">
        <v>323</v>
      </c>
      <c r="E15" s="65" t="s">
        <v>287</v>
      </c>
      <c r="F15" s="65" t="s">
        <v>334</v>
      </c>
      <c r="H15" s="65"/>
      <c r="I15" s="65" t="s">
        <v>284</v>
      </c>
      <c r="J15" s="65" t="s">
        <v>335</v>
      </c>
      <c r="K15" s="65" t="s">
        <v>319</v>
      </c>
      <c r="L15" s="65" t="s">
        <v>287</v>
      </c>
      <c r="M15" s="65" t="s">
        <v>283</v>
      </c>
      <c r="O15" s="65"/>
      <c r="P15" s="65" t="s">
        <v>321</v>
      </c>
      <c r="Q15" s="65" t="s">
        <v>322</v>
      </c>
      <c r="R15" s="65" t="s">
        <v>286</v>
      </c>
      <c r="S15" s="65" t="s">
        <v>287</v>
      </c>
      <c r="T15" s="65" t="s">
        <v>334</v>
      </c>
      <c r="V15" s="65"/>
      <c r="W15" s="65" t="s">
        <v>284</v>
      </c>
      <c r="X15" s="65" t="s">
        <v>285</v>
      </c>
      <c r="Y15" s="65" t="s">
        <v>323</v>
      </c>
      <c r="Z15" s="65" t="s">
        <v>287</v>
      </c>
      <c r="AA15" s="65" t="s">
        <v>283</v>
      </c>
    </row>
    <row r="16" spans="1:27" x14ac:dyDescent="0.3">
      <c r="A16" s="65" t="s">
        <v>293</v>
      </c>
      <c r="B16" s="65">
        <v>430</v>
      </c>
      <c r="C16" s="65">
        <v>600</v>
      </c>
      <c r="D16" s="65">
        <v>0</v>
      </c>
      <c r="E16" s="65">
        <v>3000</v>
      </c>
      <c r="F16" s="65">
        <v>260.43932999999998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11.155182999999999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2.8941637999999998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120.01643</v>
      </c>
    </row>
    <row r="23" spans="1:62" x14ac:dyDescent="0.3">
      <c r="A23" s="70" t="s">
        <v>294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295</v>
      </c>
      <c r="B24" s="69"/>
      <c r="C24" s="69"/>
      <c r="D24" s="69"/>
      <c r="E24" s="69"/>
      <c r="F24" s="69"/>
      <c r="H24" s="69" t="s">
        <v>296</v>
      </c>
      <c r="I24" s="69"/>
      <c r="J24" s="69"/>
      <c r="K24" s="69"/>
      <c r="L24" s="69"/>
      <c r="M24" s="69"/>
      <c r="O24" s="69" t="s">
        <v>297</v>
      </c>
      <c r="P24" s="69"/>
      <c r="Q24" s="69"/>
      <c r="R24" s="69"/>
      <c r="S24" s="69"/>
      <c r="T24" s="69"/>
      <c r="V24" s="69" t="s">
        <v>298</v>
      </c>
      <c r="W24" s="69"/>
      <c r="X24" s="69"/>
      <c r="Y24" s="69"/>
      <c r="Z24" s="69"/>
      <c r="AA24" s="69"/>
      <c r="AC24" s="69" t="s">
        <v>336</v>
      </c>
      <c r="AD24" s="69"/>
      <c r="AE24" s="69"/>
      <c r="AF24" s="69"/>
      <c r="AG24" s="69"/>
      <c r="AH24" s="69"/>
      <c r="AJ24" s="69" t="s">
        <v>337</v>
      </c>
      <c r="AK24" s="69"/>
      <c r="AL24" s="69"/>
      <c r="AM24" s="69"/>
      <c r="AN24" s="69"/>
      <c r="AO24" s="69"/>
      <c r="AQ24" s="69" t="s">
        <v>299</v>
      </c>
      <c r="AR24" s="69"/>
      <c r="AS24" s="69"/>
      <c r="AT24" s="69"/>
      <c r="AU24" s="69"/>
      <c r="AV24" s="69"/>
      <c r="AX24" s="69" t="s">
        <v>300</v>
      </c>
      <c r="AY24" s="69"/>
      <c r="AZ24" s="69"/>
      <c r="BA24" s="69"/>
      <c r="BB24" s="69"/>
      <c r="BC24" s="69"/>
      <c r="BE24" s="69" t="s">
        <v>301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285</v>
      </c>
      <c r="D25" s="65" t="s">
        <v>286</v>
      </c>
      <c r="E25" s="65" t="s">
        <v>324</v>
      </c>
      <c r="F25" s="65" t="s">
        <v>283</v>
      </c>
      <c r="H25" s="65"/>
      <c r="I25" s="65" t="s">
        <v>284</v>
      </c>
      <c r="J25" s="65" t="s">
        <v>285</v>
      </c>
      <c r="K25" s="65" t="s">
        <v>286</v>
      </c>
      <c r="L25" s="65" t="s">
        <v>324</v>
      </c>
      <c r="M25" s="65" t="s">
        <v>283</v>
      </c>
      <c r="O25" s="65"/>
      <c r="P25" s="65" t="s">
        <v>321</v>
      </c>
      <c r="Q25" s="65" t="s">
        <v>285</v>
      </c>
      <c r="R25" s="65" t="s">
        <v>286</v>
      </c>
      <c r="S25" s="65" t="s">
        <v>287</v>
      </c>
      <c r="T25" s="65" t="s">
        <v>320</v>
      </c>
      <c r="V25" s="65"/>
      <c r="W25" s="65" t="s">
        <v>338</v>
      </c>
      <c r="X25" s="65" t="s">
        <v>285</v>
      </c>
      <c r="Y25" s="65" t="s">
        <v>323</v>
      </c>
      <c r="Z25" s="65" t="s">
        <v>324</v>
      </c>
      <c r="AA25" s="65" t="s">
        <v>283</v>
      </c>
      <c r="AC25" s="65"/>
      <c r="AD25" s="65" t="s">
        <v>284</v>
      </c>
      <c r="AE25" s="65" t="s">
        <v>285</v>
      </c>
      <c r="AF25" s="65" t="s">
        <v>286</v>
      </c>
      <c r="AG25" s="65" t="s">
        <v>287</v>
      </c>
      <c r="AH25" s="65" t="s">
        <v>283</v>
      </c>
      <c r="AJ25" s="65"/>
      <c r="AK25" s="65" t="s">
        <v>284</v>
      </c>
      <c r="AL25" s="65" t="s">
        <v>322</v>
      </c>
      <c r="AM25" s="65" t="s">
        <v>286</v>
      </c>
      <c r="AN25" s="65" t="s">
        <v>324</v>
      </c>
      <c r="AO25" s="65" t="s">
        <v>283</v>
      </c>
      <c r="AQ25" s="65"/>
      <c r="AR25" s="65" t="s">
        <v>321</v>
      </c>
      <c r="AS25" s="65" t="s">
        <v>285</v>
      </c>
      <c r="AT25" s="65" t="s">
        <v>286</v>
      </c>
      <c r="AU25" s="65" t="s">
        <v>324</v>
      </c>
      <c r="AV25" s="65" t="s">
        <v>283</v>
      </c>
      <c r="AX25" s="65"/>
      <c r="AY25" s="65" t="s">
        <v>338</v>
      </c>
      <c r="AZ25" s="65" t="s">
        <v>322</v>
      </c>
      <c r="BA25" s="65" t="s">
        <v>319</v>
      </c>
      <c r="BB25" s="65" t="s">
        <v>339</v>
      </c>
      <c r="BC25" s="65" t="s">
        <v>334</v>
      </c>
      <c r="BE25" s="65"/>
      <c r="BF25" s="65" t="s">
        <v>284</v>
      </c>
      <c r="BG25" s="65" t="s">
        <v>335</v>
      </c>
      <c r="BH25" s="65" t="s">
        <v>286</v>
      </c>
      <c r="BI25" s="65" t="s">
        <v>324</v>
      </c>
      <c r="BJ25" s="65" t="s">
        <v>334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122.85396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1.3520658999999999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1.2235281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9.4141720000000007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1.1841378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314.92309999999998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4.9635879999999997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3.1569183000000001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1.6507128</v>
      </c>
    </row>
    <row r="33" spans="1:68" x14ac:dyDescent="0.3">
      <c r="A33" s="70" t="s">
        <v>302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342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343</v>
      </c>
      <c r="W34" s="69"/>
      <c r="X34" s="69"/>
      <c r="Y34" s="69"/>
      <c r="Z34" s="69"/>
      <c r="AA34" s="69"/>
      <c r="AC34" s="69" t="s">
        <v>344</v>
      </c>
      <c r="AD34" s="69"/>
      <c r="AE34" s="69"/>
      <c r="AF34" s="69"/>
      <c r="AG34" s="69"/>
      <c r="AH34" s="69"/>
      <c r="AJ34" s="69" t="s">
        <v>345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321</v>
      </c>
      <c r="C35" s="65" t="s">
        <v>285</v>
      </c>
      <c r="D35" s="65" t="s">
        <v>286</v>
      </c>
      <c r="E35" s="65" t="s">
        <v>287</v>
      </c>
      <c r="F35" s="65" t="s">
        <v>334</v>
      </c>
      <c r="H35" s="65"/>
      <c r="I35" s="65" t="s">
        <v>284</v>
      </c>
      <c r="J35" s="65" t="s">
        <v>322</v>
      </c>
      <c r="K35" s="65" t="s">
        <v>323</v>
      </c>
      <c r="L35" s="65" t="s">
        <v>287</v>
      </c>
      <c r="M35" s="65" t="s">
        <v>283</v>
      </c>
      <c r="O35" s="65"/>
      <c r="P35" s="65" t="s">
        <v>321</v>
      </c>
      <c r="Q35" s="65" t="s">
        <v>285</v>
      </c>
      <c r="R35" s="65" t="s">
        <v>319</v>
      </c>
      <c r="S35" s="65" t="s">
        <v>287</v>
      </c>
      <c r="T35" s="65" t="s">
        <v>283</v>
      </c>
      <c r="V35" s="65"/>
      <c r="W35" s="65" t="s">
        <v>284</v>
      </c>
      <c r="X35" s="65" t="s">
        <v>285</v>
      </c>
      <c r="Y35" s="65" t="s">
        <v>286</v>
      </c>
      <c r="Z35" s="65" t="s">
        <v>287</v>
      </c>
      <c r="AA35" s="65" t="s">
        <v>283</v>
      </c>
      <c r="AC35" s="65"/>
      <c r="AD35" s="65" t="s">
        <v>284</v>
      </c>
      <c r="AE35" s="65" t="s">
        <v>322</v>
      </c>
      <c r="AF35" s="65" t="s">
        <v>319</v>
      </c>
      <c r="AG35" s="65" t="s">
        <v>339</v>
      </c>
      <c r="AH35" s="65" t="s">
        <v>334</v>
      </c>
      <c r="AJ35" s="65"/>
      <c r="AK35" s="65" t="s">
        <v>284</v>
      </c>
      <c r="AL35" s="65" t="s">
        <v>285</v>
      </c>
      <c r="AM35" s="65" t="s">
        <v>286</v>
      </c>
      <c r="AN35" s="65" t="s">
        <v>324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356.95236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890.73310000000004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2051.9504000000002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2202.5364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152.04639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91.223119999999994</v>
      </c>
    </row>
    <row r="43" spans="1:68" x14ac:dyDescent="0.3">
      <c r="A43" s="70" t="s">
        <v>346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303</v>
      </c>
      <c r="B44" s="69"/>
      <c r="C44" s="69"/>
      <c r="D44" s="69"/>
      <c r="E44" s="69"/>
      <c r="F44" s="69"/>
      <c r="H44" s="69" t="s">
        <v>304</v>
      </c>
      <c r="I44" s="69"/>
      <c r="J44" s="69"/>
      <c r="K44" s="69"/>
      <c r="L44" s="69"/>
      <c r="M44" s="69"/>
      <c r="O44" s="69" t="s">
        <v>305</v>
      </c>
      <c r="P44" s="69"/>
      <c r="Q44" s="69"/>
      <c r="R44" s="69"/>
      <c r="S44" s="69"/>
      <c r="T44" s="69"/>
      <c r="V44" s="69" t="s">
        <v>347</v>
      </c>
      <c r="W44" s="69"/>
      <c r="X44" s="69"/>
      <c r="Y44" s="69"/>
      <c r="Z44" s="69"/>
      <c r="AA44" s="69"/>
      <c r="AC44" s="69" t="s">
        <v>348</v>
      </c>
      <c r="AD44" s="69"/>
      <c r="AE44" s="69"/>
      <c r="AF44" s="69"/>
      <c r="AG44" s="69"/>
      <c r="AH44" s="69"/>
      <c r="AJ44" s="69" t="s">
        <v>306</v>
      </c>
      <c r="AK44" s="69"/>
      <c r="AL44" s="69"/>
      <c r="AM44" s="69"/>
      <c r="AN44" s="69"/>
      <c r="AO44" s="69"/>
      <c r="AQ44" s="69" t="s">
        <v>307</v>
      </c>
      <c r="AR44" s="69"/>
      <c r="AS44" s="69"/>
      <c r="AT44" s="69"/>
      <c r="AU44" s="69"/>
      <c r="AV44" s="69"/>
      <c r="AX44" s="69" t="s">
        <v>308</v>
      </c>
      <c r="AY44" s="69"/>
      <c r="AZ44" s="69"/>
      <c r="BA44" s="69"/>
      <c r="BB44" s="69"/>
      <c r="BC44" s="69"/>
      <c r="BE44" s="69" t="s">
        <v>349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338</v>
      </c>
      <c r="C45" s="65" t="s">
        <v>322</v>
      </c>
      <c r="D45" s="65" t="s">
        <v>323</v>
      </c>
      <c r="E45" s="65" t="s">
        <v>287</v>
      </c>
      <c r="F45" s="65" t="s">
        <v>283</v>
      </c>
      <c r="H45" s="65"/>
      <c r="I45" s="65" t="s">
        <v>321</v>
      </c>
      <c r="J45" s="65" t="s">
        <v>285</v>
      </c>
      <c r="K45" s="65" t="s">
        <v>319</v>
      </c>
      <c r="L45" s="65" t="s">
        <v>287</v>
      </c>
      <c r="M45" s="65" t="s">
        <v>283</v>
      </c>
      <c r="O45" s="65"/>
      <c r="P45" s="65" t="s">
        <v>284</v>
      </c>
      <c r="Q45" s="65" t="s">
        <v>285</v>
      </c>
      <c r="R45" s="65" t="s">
        <v>319</v>
      </c>
      <c r="S45" s="65" t="s">
        <v>324</v>
      </c>
      <c r="T45" s="65" t="s">
        <v>283</v>
      </c>
      <c r="V45" s="65"/>
      <c r="W45" s="65" t="s">
        <v>284</v>
      </c>
      <c r="X45" s="65" t="s">
        <v>335</v>
      </c>
      <c r="Y45" s="65" t="s">
        <v>319</v>
      </c>
      <c r="Z45" s="65" t="s">
        <v>287</v>
      </c>
      <c r="AA45" s="65" t="s">
        <v>283</v>
      </c>
      <c r="AC45" s="65"/>
      <c r="AD45" s="65" t="s">
        <v>321</v>
      </c>
      <c r="AE45" s="65" t="s">
        <v>285</v>
      </c>
      <c r="AF45" s="65" t="s">
        <v>319</v>
      </c>
      <c r="AG45" s="65" t="s">
        <v>324</v>
      </c>
      <c r="AH45" s="65" t="s">
        <v>283</v>
      </c>
      <c r="AJ45" s="65"/>
      <c r="AK45" s="65" t="s">
        <v>284</v>
      </c>
      <c r="AL45" s="65" t="s">
        <v>285</v>
      </c>
      <c r="AM45" s="65" t="s">
        <v>319</v>
      </c>
      <c r="AN45" s="65" t="s">
        <v>287</v>
      </c>
      <c r="AO45" s="65" t="s">
        <v>283</v>
      </c>
      <c r="AQ45" s="65"/>
      <c r="AR45" s="65" t="s">
        <v>284</v>
      </c>
      <c r="AS45" s="65" t="s">
        <v>285</v>
      </c>
      <c r="AT45" s="65" t="s">
        <v>286</v>
      </c>
      <c r="AU45" s="65" t="s">
        <v>287</v>
      </c>
      <c r="AV45" s="65" t="s">
        <v>283</v>
      </c>
      <c r="AX45" s="65"/>
      <c r="AY45" s="65" t="s">
        <v>284</v>
      </c>
      <c r="AZ45" s="65" t="s">
        <v>285</v>
      </c>
      <c r="BA45" s="65" t="s">
        <v>286</v>
      </c>
      <c r="BB45" s="65" t="s">
        <v>287</v>
      </c>
      <c r="BC45" s="65" t="s">
        <v>283</v>
      </c>
      <c r="BE45" s="65"/>
      <c r="BF45" s="65" t="s">
        <v>321</v>
      </c>
      <c r="BG45" s="65" t="s">
        <v>322</v>
      </c>
      <c r="BH45" s="65" t="s">
        <v>286</v>
      </c>
      <c r="BI45" s="65" t="s">
        <v>287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10.556167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8.1013190000000002</v>
      </c>
      <c r="O46" s="65" t="s">
        <v>309</v>
      </c>
      <c r="P46" s="65">
        <v>600</v>
      </c>
      <c r="Q46" s="65">
        <v>800</v>
      </c>
      <c r="R46" s="65">
        <v>0</v>
      </c>
      <c r="S46" s="65">
        <v>10000</v>
      </c>
      <c r="T46" s="65">
        <v>725.26319999999998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1.2527916E-2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2.428763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78.350380000000001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69.003450000000001</v>
      </c>
      <c r="AX46" s="65" t="s">
        <v>276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25" sqref="K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351</v>
      </c>
      <c r="B2" s="61" t="s">
        <v>352</v>
      </c>
      <c r="C2" s="61" t="s">
        <v>310</v>
      </c>
      <c r="D2" s="61">
        <v>54</v>
      </c>
      <c r="E2" s="61">
        <v>1440.0508</v>
      </c>
      <c r="F2" s="61">
        <v>212.70631</v>
      </c>
      <c r="G2" s="61">
        <v>39.479733000000003</v>
      </c>
      <c r="H2" s="61">
        <v>15.505029</v>
      </c>
      <c r="I2" s="61">
        <v>23.974706999999999</v>
      </c>
      <c r="J2" s="61">
        <v>55.084614000000002</v>
      </c>
      <c r="K2" s="61">
        <v>23.522299</v>
      </c>
      <c r="L2" s="61">
        <v>31.562315000000002</v>
      </c>
      <c r="M2" s="61">
        <v>16.547816999999998</v>
      </c>
      <c r="N2" s="61">
        <v>2.6092129000000002</v>
      </c>
      <c r="O2" s="61">
        <v>9.2304349999999999</v>
      </c>
      <c r="P2" s="61">
        <v>686.76660000000004</v>
      </c>
      <c r="Q2" s="61">
        <v>11.743690000000001</v>
      </c>
      <c r="R2" s="61">
        <v>260.43932999999998</v>
      </c>
      <c r="S2" s="61">
        <v>104.38766</v>
      </c>
      <c r="T2" s="61">
        <v>1872.6202000000001</v>
      </c>
      <c r="U2" s="61">
        <v>2.8941637999999998</v>
      </c>
      <c r="V2" s="61">
        <v>11.155182999999999</v>
      </c>
      <c r="W2" s="61">
        <v>120.01643</v>
      </c>
      <c r="X2" s="61">
        <v>122.85396</v>
      </c>
      <c r="Y2" s="61">
        <v>1.3520658999999999</v>
      </c>
      <c r="Z2" s="61">
        <v>1.2235281</v>
      </c>
      <c r="AA2" s="61">
        <v>9.4141720000000007</v>
      </c>
      <c r="AB2" s="61">
        <v>1.1841378</v>
      </c>
      <c r="AC2" s="61">
        <v>314.92309999999998</v>
      </c>
      <c r="AD2" s="61">
        <v>4.9635879999999997</v>
      </c>
      <c r="AE2" s="61">
        <v>3.1569183000000001</v>
      </c>
      <c r="AF2" s="61">
        <v>1.6507128</v>
      </c>
      <c r="AG2" s="61">
        <v>356.95236</v>
      </c>
      <c r="AH2" s="61">
        <v>163.84145000000001</v>
      </c>
      <c r="AI2" s="61">
        <v>193.11091999999999</v>
      </c>
      <c r="AJ2" s="61">
        <v>890.73310000000004</v>
      </c>
      <c r="AK2" s="61">
        <v>2051.9504000000002</v>
      </c>
      <c r="AL2" s="61">
        <v>152.04639</v>
      </c>
      <c r="AM2" s="61">
        <v>2202.5364</v>
      </c>
      <c r="AN2" s="61">
        <v>91.223119999999994</v>
      </c>
      <c r="AO2" s="61">
        <v>10.556167</v>
      </c>
      <c r="AP2" s="61">
        <v>5.7051249999999998</v>
      </c>
      <c r="AQ2" s="61">
        <v>4.8510413000000003</v>
      </c>
      <c r="AR2" s="61">
        <v>8.1013190000000002</v>
      </c>
      <c r="AS2" s="61">
        <v>725.26319999999998</v>
      </c>
      <c r="AT2" s="61">
        <v>1.2527916E-2</v>
      </c>
      <c r="AU2" s="61">
        <v>2.428763</v>
      </c>
      <c r="AV2" s="61">
        <v>78.350380000000001</v>
      </c>
      <c r="AW2" s="61">
        <v>69.003450000000001</v>
      </c>
      <c r="AX2" s="61">
        <v>5.3572799999999997E-2</v>
      </c>
      <c r="AY2" s="61">
        <v>1.0441978000000001</v>
      </c>
      <c r="AZ2" s="61">
        <v>263.45929999999998</v>
      </c>
      <c r="BA2" s="61">
        <v>30.871307000000002</v>
      </c>
      <c r="BB2" s="61">
        <v>10.889548</v>
      </c>
      <c r="BC2" s="61">
        <v>11.938412</v>
      </c>
      <c r="BD2" s="61">
        <v>8.0299160000000001</v>
      </c>
      <c r="BE2" s="61">
        <v>0.26699713000000003</v>
      </c>
      <c r="BF2" s="61">
        <v>1.82768</v>
      </c>
      <c r="BG2" s="61">
        <v>6.9387240000000003E-3</v>
      </c>
      <c r="BH2" s="61">
        <v>3.4117403999999997E-2</v>
      </c>
      <c r="BI2" s="61">
        <v>2.5453021999999999E-2</v>
      </c>
      <c r="BJ2" s="61">
        <v>8.9685604000000002E-2</v>
      </c>
      <c r="BK2" s="61">
        <v>5.3374800000000001E-4</v>
      </c>
      <c r="BL2" s="61">
        <v>0.16774908999999999</v>
      </c>
      <c r="BM2" s="61">
        <v>1.2263963</v>
      </c>
      <c r="BN2" s="61">
        <v>0.33976230000000002</v>
      </c>
      <c r="BO2" s="61">
        <v>23.458805000000002</v>
      </c>
      <c r="BP2" s="61">
        <v>3.1615920000000002</v>
      </c>
      <c r="BQ2" s="61">
        <v>8.6810010000000002</v>
      </c>
      <c r="BR2" s="61">
        <v>33.198369999999997</v>
      </c>
      <c r="BS2" s="61">
        <v>13.579560000000001</v>
      </c>
      <c r="BT2" s="61">
        <v>2.6511659999999999</v>
      </c>
      <c r="BU2" s="61">
        <v>0.25699119999999998</v>
      </c>
      <c r="BV2" s="61">
        <v>1.0653017E-4</v>
      </c>
      <c r="BW2" s="61">
        <v>0.21488615999999999</v>
      </c>
      <c r="BX2" s="61">
        <v>0.35182047</v>
      </c>
      <c r="BY2" s="61">
        <v>0.11883303000000001</v>
      </c>
      <c r="BZ2" s="61">
        <v>4.7309083E-4</v>
      </c>
      <c r="CA2" s="61">
        <v>0.71986704999999995</v>
      </c>
      <c r="CB2" s="61">
        <v>1.7927999999999998E-5</v>
      </c>
      <c r="CC2" s="61">
        <v>0.16275126000000001</v>
      </c>
      <c r="CD2" s="61">
        <v>3.8296569000000002E-3</v>
      </c>
      <c r="CE2" s="61">
        <v>3.6926164999999997E-2</v>
      </c>
      <c r="CF2" s="61">
        <v>4.6582455999999998E-4</v>
      </c>
      <c r="CG2" s="61">
        <v>4.9500000000000003E-7</v>
      </c>
      <c r="CH2" s="61">
        <v>3.1195200000000002E-3</v>
      </c>
      <c r="CI2" s="61">
        <v>0</v>
      </c>
      <c r="CJ2" s="61">
        <v>7.1196414999999999E-2</v>
      </c>
      <c r="CK2" s="61">
        <v>4.7852040000000004E-3</v>
      </c>
      <c r="CL2" s="61">
        <v>2.1818647000000002</v>
      </c>
      <c r="CM2" s="61">
        <v>1.0244466999999999</v>
      </c>
      <c r="CN2" s="61">
        <v>1320.0449000000001</v>
      </c>
      <c r="CO2" s="61">
        <v>2190.7372999999998</v>
      </c>
      <c r="CP2" s="61">
        <v>1118.7451000000001</v>
      </c>
      <c r="CQ2" s="61">
        <v>453.14431999999999</v>
      </c>
      <c r="CR2" s="61">
        <v>224.75454999999999</v>
      </c>
      <c r="CS2" s="61">
        <v>332.04430000000002</v>
      </c>
      <c r="CT2" s="61">
        <v>1230.5099</v>
      </c>
      <c r="CU2" s="61">
        <v>731.81190000000004</v>
      </c>
      <c r="CV2" s="61">
        <v>1103.905</v>
      </c>
      <c r="CW2" s="61">
        <v>778.79705999999999</v>
      </c>
      <c r="CX2" s="61">
        <v>216.95528999999999</v>
      </c>
      <c r="CY2" s="61">
        <v>1686.1421</v>
      </c>
      <c r="CZ2" s="61">
        <v>810.58810000000005</v>
      </c>
      <c r="DA2" s="61">
        <v>1731.5588</v>
      </c>
      <c r="DB2" s="61">
        <v>1841.6613</v>
      </c>
      <c r="DC2" s="61">
        <v>2299.2946999999999</v>
      </c>
      <c r="DD2" s="61">
        <v>3687.9657999999999</v>
      </c>
      <c r="DE2" s="61">
        <v>873.51480000000004</v>
      </c>
      <c r="DF2" s="61">
        <v>2228.9735999999998</v>
      </c>
      <c r="DG2" s="61">
        <v>873.37699999999995</v>
      </c>
      <c r="DH2" s="61">
        <v>5.1052929999999996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30.871307000000002</v>
      </c>
      <c r="B6">
        <f>BB2</f>
        <v>10.889548</v>
      </c>
      <c r="C6">
        <f>BC2</f>
        <v>11.938412</v>
      </c>
      <c r="D6">
        <f>BD2</f>
        <v>8.0299160000000001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32" sqref="L3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24869</v>
      </c>
      <c r="C2" s="56">
        <f ca="1">YEAR(TODAY())-YEAR(B2)+IF(TODAY()&gt;=DATE(YEAR(TODAY()),MONTH(B2),DAY(B2)),0,-1)</f>
        <v>54</v>
      </c>
      <c r="E2" s="52">
        <v>156.5</v>
      </c>
      <c r="F2" s="53" t="s">
        <v>39</v>
      </c>
      <c r="G2" s="52">
        <v>60.6</v>
      </c>
      <c r="H2" s="51" t="s">
        <v>41</v>
      </c>
      <c r="I2" s="72">
        <f>ROUND(G3/E3^2,1)</f>
        <v>24.7</v>
      </c>
    </row>
    <row r="3" spans="1:9" x14ac:dyDescent="0.3">
      <c r="E3" s="51">
        <f>E2/100</f>
        <v>1.5649999999999999</v>
      </c>
      <c r="F3" s="51" t="s">
        <v>40</v>
      </c>
      <c r="G3" s="51">
        <f>G2</f>
        <v>60.6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강인순, ID : H1310208)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06월 23일 13:51:48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44732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156.5</v>
      </c>
      <c r="L12" s="129"/>
      <c r="M12" s="122">
        <f>'개인정보 및 신체계측 입력'!G2</f>
        <v>60.6</v>
      </c>
      <c r="N12" s="123"/>
      <c r="O12" s="118" t="s">
        <v>271</v>
      </c>
      <c r="P12" s="112"/>
      <c r="Q12" s="115">
        <f>'개인정보 및 신체계측 입력'!I2</f>
        <v>24.7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강인순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69.224000000000004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12.849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17.927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9.1</v>
      </c>
      <c r="L72" s="36" t="s">
        <v>53</v>
      </c>
      <c r="M72" s="36">
        <f>ROUND('DRIs DATA'!K8,1)</f>
        <v>1.7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34.729999999999997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92.96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122.85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78.94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44.62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136.80000000000001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105.56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2022-06-23T05:06:41Z</dcterms:modified>
</cp:coreProperties>
</file>