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<sst xmlns="http://schemas.openxmlformats.org/spreadsheetml/2006/main" count="692" uniqueCount="339">
  <si>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</si>
  <si>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</si>
  <si>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</si>
  <si>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</si>
  <si>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</si>
  <si>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</si>
  <si>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</si>
  <si>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</si>
  <si>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</si>
  <si>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</si>
  <si>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</si>
  <si>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</si>
  <si>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</si>
  <si>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</si>
  <si>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</si>
  <si>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</si>
  <si>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</si>
  <si>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</si>
  <si>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</si>
  <si>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</si>
  <si>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</si>
  <si>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</si>
  <si>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</si>
  <si>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</si>
  <si>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</si>
  <si>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</si>
  <si>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</si>
  <si>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</si>
  <si>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</si>
  <si>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</si>
  <si>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</si>
  <si>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</si>
  <si>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</si>
  <si>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</si>
  <si>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</si>
  <si>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</si>
  <si>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</si>
  <si>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</si>
  <si>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</si>
  <si>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</si>
  <si>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</si>
  <si>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</si>
  <si>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</si>
  <si>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</si>
  <si>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</si>
  <si>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</si>
  <si>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</si>
  <si>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</si>
  <si>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</si>
  <si>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</si>
  <si>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</si>
  <si>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</si>
  <si>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</si>
  <si>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</si>
  <si>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</si>
  <si>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</si>
  <si>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</si>
  <si>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</si>
  <si>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</si>
  <si>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</si>
  <si>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</si>
  <si>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</si>
  <si>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</si>
  <si>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</si>
  <si>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</si>
  <si>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</si>
  <si>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</si>
  <si>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</si>
  <si>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</si>
  <si>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</si>
  <si>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</si>
  <si>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</si>
  <si>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</si>
  <si>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</si>
  <si>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</si>
  <si>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</si>
  <si>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</si>
  <si>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</si>
  <si>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</si>
  <si>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</si>
  <si>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</si>
  <si>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</si>
  <si>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</si>
  <si>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</si>
  <si>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</si>
  <si>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</si>
  <si>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</si>
  <si>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</si>
  <si>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</si>
  <si>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</si>
  <si>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</si>
  <si>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</si>
  <si>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</si>
  <si>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</si>
  <si>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</si>
  <si>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</si>
  <si>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</si>
  <si>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</si>
  <si>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</si>
  <si>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</si>
  <si>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</si>
  <si>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</si>
  <si>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</si>
  <si>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</si>
  <si>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</si>
  <si>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</si>
  <si>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</si>
  <si>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</si>
  <si>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</si>
  <si>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</si>
  <si>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</si>
  <si>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</si>
  <si>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</si>
  <si>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</si>
  <si>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</si>
  <si>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</si>
  <si>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</si>
  <si>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</si>
  <si>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</si>
  <si>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</si>
  <si>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</si>
  <si>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</si>
  <si>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</si>
  <si>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</si>
  <si>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</si>
  <si>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</si>
  <si>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</si>
  <si>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</si>
  <si>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</si>
  <si>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</si>
  <si>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</si>
  <si>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</si>
  <si>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</si>
  <si>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</si>
  <si>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</si>
  <si>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</si>
  <si>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</si>
  <si>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</si>
  <si>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</si>
  <si>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</si>
  <si>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</si>
  <si>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</si>
  <si>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</si>
  <si>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</si>
  <si>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</si>
  <si>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</si>
  <si>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</si>
  <si>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</si>
  <si>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</si>
  <si>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</si>
  <si>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</si>
  <si>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</si>
  <si>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</si>
  <si>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</si>
  <si>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</si>
  <si>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</si>
  <si>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</si>
  <si>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</si>
  <si>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</si>
  <si>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</si>
  <si>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</si>
  <si>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</si>
  <si>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</si>
  <si>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</si>
  <si>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</si>
  <si>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</si>
  <si>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</si>
  <si>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</si>
  <si>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</si>
  <si>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</si>
  <si>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</si>
  <si>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</si>
  <si>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</si>
  <si>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</si>
  <si>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</si>
  <si>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</si>
  <si>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</si>
  <si>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</si>
  <si>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</si>
  <si>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</si>
  <si>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</si>
  <si>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</si>
  <si>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</si>
  <si>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</si>
  <si>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</si>
  <si>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</si>
  <si>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</si>
  <si>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</si>
  <si>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</si>
  <si>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</si>
  <si>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</si>
  <si>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</si>
  <si>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</si>
  <si>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</si>
  <si>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</si>
  <si>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</si>
  <si>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</si>
  <si>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</si>
  <si>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</si>
  <si>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</si>
  <si>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</si>
  <si>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</si>
  <si>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</si>
  <si>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</si>
  <si>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</si>
  <si>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</si>
  <si>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</si>
  <si>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</si>
  <si>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</si>
  <si>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</si>
  <si>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</si>
  <si>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</si>
  <si>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</si>
  <si>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</si>
  <si>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</si>
  <si>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</si>
  <si>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</si>
  <si>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</si>
  <si>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</si>
  <si>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</si>
  <si>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</si>
  <si>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</si>
  <si>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</si>
  <si>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</si>
  <si>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</si>
  <si>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</si>
  <si>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</si>
  <si>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</si>
  <si>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</si>
  <si>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</si>
  <si>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</si>
  <si>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</si>
  <si>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</si>
  <si>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</si>
  <si>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</si>
  <si>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</si>
  <si>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</si>
  <si>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</si>
  <si>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</si>
  <si>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</si>
  <si>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</si>
  <si>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</si>
  <si>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</si>
  <si>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</si>
  <si>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</si>
  <si>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</si>
  <si>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</si>
  <si>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</si>
  <si>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</si>
  <si>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</si>
  <si>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</si>
  <si>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</si>
  <si>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</si>
  <si>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</si>
  <si>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</si>
  <si>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</si>
  <si>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</si>
  <si>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</si>
  <si>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</si>
  <si>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</si>
  <si>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</si>
  <si>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</si>
  <si>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</si>
  <si>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</si>
  <si>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</si>
  <si>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</si>
  <si>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</si>
  <si>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</si>
  <si>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</si>
  <si>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</si>
  <si>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</si>
  <si>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</si>
  <si>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</si>
  <si>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</si>
  <si>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</si>
  <si>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</si>
  <si>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</si>
  <si>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</si>
  <si>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</si>
  <si>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</si>
  <si>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</si>
  <si>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</si>
  <si>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</si>
  <si>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</si>
  <si>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</si>
  <si>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</si>
  <si>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</si>
  <si>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</si>
  <si>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</si>
  <si>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</si>
  <si>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</si>
  <si>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</si>
  <si>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</si>
  <si>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</si>
  <si>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</si>
  <si>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</si>
  <si>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</si>
  <si>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</si>
  <si>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</si>
  <si>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</si>
  <si>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</si>
  <si>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</si>
  <si>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</si>
  <si>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</si>
  <si>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</si>
  <si>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</si>
  <si>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</si>
  <si>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</si>
  <si>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</si>
  <si>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</si>
  <si>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</si>
  <si>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</si>
  <si>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</si>
  <si>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박계춘, ID : H1310210)</t>
  </si>
  <si>
    <t>2022년 07월 14일 09:13:58</t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</si>
  <si>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</si>
  <si>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</si>
  <si>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</si>
  <si>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적정비율(최소)</t>
    <phoneticPr fontId="1" type="noConversion"/>
  </si>
  <si>
    <t>단백질(g/일)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</si>
  <si>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</si>
  <si>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</si>
  <si>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</si>
  <si>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</si>
  <si>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</si>
  <si>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</si>
  <si>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</si>
  <si>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비오틴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</si>
  <si>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</si>
  <si>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</si>
  <si>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</si>
  <si>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</si>
  <si>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</si>
  <si>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</si>
  <si>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</si>
  <si>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</si>
  <si>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구리(ug/일)</t>
    <phoneticPr fontId="1" type="noConversion"/>
  </si>
  <si>
    <t>H1310210</t>
  </si>
  <si>
    <t>박계춘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</si>
</sst>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158.01357999999999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34696"/>
        <c:axId val="260931560"/>
      </c:barChart>
      <c:catAx>
        <c:axId val="26093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931560"/>
        <c:crosses val="autoZero"/>
        <c:auto val="1"/>
        <c:lblAlgn val="ctr"/>
        <c:lblOffset val="100"/>
        <c:noMultiLvlLbl val="0"/>
      </c:catAx>
      <c:valAx>
        <c:axId val="26093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3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3.6790902999999999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873080"/>
        <c:axId val="498871120"/>
      </c:barChart>
      <c:catAx>
        <c:axId val="49887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871120"/>
        <c:crosses val="autoZero"/>
        <c:auto val="1"/>
        <c:lblAlgn val="ctr"/>
        <c:lblOffset val="100"/>
        <c:noMultiLvlLbl val="0"/>
      </c:catAx>
      <c:valAx>
        <c:axId val="49887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87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0.80649203000000003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869552"/>
        <c:axId val="498873472"/>
      </c:barChart>
      <c:catAx>
        <c:axId val="49886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873472"/>
        <c:crosses val="autoZero"/>
        <c:auto val="1"/>
        <c:lblAlgn val="ctr"/>
        <c:lblOffset val="100"/>
        <c:noMultiLvlLbl val="0"/>
      </c:catAx>
      <c:valAx>
        <c:axId val="49887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86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2720.1547999999998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874648"/>
        <c:axId val="498872688"/>
      </c:barChart>
      <c:catAx>
        <c:axId val="4988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872688"/>
        <c:crosses val="autoZero"/>
        <c:auto val="1"/>
        <c:lblAlgn val="ctr"/>
        <c:lblOffset val="100"/>
        <c:noMultiLvlLbl val="0"/>
      </c:catAx>
      <c:valAx>
        <c:axId val="4988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8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6157.9709999999995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875040"/>
        <c:axId val="498867592"/>
      </c:barChart>
      <c:catAx>
        <c:axId val="49887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867592"/>
        <c:crosses val="autoZero"/>
        <c:auto val="1"/>
        <c:lblAlgn val="ctr"/>
        <c:lblOffset val="100"/>
        <c:noMultiLvlLbl val="0"/>
      </c:catAx>
      <c:valAx>
        <c:axId val="4988675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87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234.29356000000001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868768"/>
        <c:axId val="498868376"/>
      </c:barChart>
      <c:catAx>
        <c:axId val="4988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868376"/>
        <c:crosses val="autoZero"/>
        <c:auto val="1"/>
        <c:lblAlgn val="ctr"/>
        <c:lblOffset val="100"/>
        <c:noMultiLvlLbl val="0"/>
      </c:catAx>
      <c:valAx>
        <c:axId val="49886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8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226.36536000000001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871512"/>
        <c:axId val="498871904"/>
      </c:barChart>
      <c:catAx>
        <c:axId val="49887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871904"/>
        <c:crosses val="autoZero"/>
        <c:auto val="1"/>
        <c:lblAlgn val="ctr"/>
        <c:lblOffset val="100"/>
        <c:noMultiLvlLbl val="0"/>
      </c:catAx>
      <c:valAx>
        <c:axId val="49887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87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26.180451999999999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869160"/>
        <c:axId val="498869944"/>
      </c:barChart>
      <c:catAx>
        <c:axId val="49886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869944"/>
        <c:crosses val="autoZero"/>
        <c:auto val="1"/>
        <c:lblAlgn val="ctr"/>
        <c:lblOffset val="100"/>
        <c:noMultiLvlLbl val="0"/>
      </c:catAx>
      <c:valAx>
        <c:axId val="498869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86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1072.3196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234032"/>
        <c:axId val="499239912"/>
      </c:barChart>
      <c:catAx>
        <c:axId val="49923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239912"/>
        <c:crosses val="autoZero"/>
        <c:auto val="1"/>
        <c:lblAlgn val="ctr"/>
        <c:lblOffset val="100"/>
        <c:noMultiLvlLbl val="0"/>
      </c:catAx>
      <c:valAx>
        <c:axId val="4992399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23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2.3045092999999999E-2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234424"/>
        <c:axId val="499237952"/>
      </c:barChart>
      <c:catAx>
        <c:axId val="49923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237952"/>
        <c:crosses val="autoZero"/>
        <c:auto val="1"/>
        <c:lblAlgn val="ctr"/>
        <c:lblOffset val="100"/>
        <c:noMultiLvlLbl val="0"/>
      </c:catAx>
      <c:valAx>
        <c:axId val="49923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23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7.4014664000000003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235992"/>
        <c:axId val="499234816"/>
      </c:barChart>
      <c:catAx>
        <c:axId val="49923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234816"/>
        <c:crosses val="autoZero"/>
        <c:auto val="1"/>
        <c:lblAlgn val="ctr"/>
        <c:lblOffset val="100"/>
        <c:noMultiLvlLbl val="0"/>
      </c:catAx>
      <c:valAx>
        <c:axId val="499234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23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55.265720000000002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31168"/>
        <c:axId val="260933912"/>
      </c:barChart>
      <c:catAx>
        <c:axId val="26093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933912"/>
        <c:crosses val="autoZero"/>
        <c:auto val="1"/>
        <c:lblAlgn val="ctr"/>
        <c:lblOffset val="100"/>
        <c:noMultiLvlLbl val="0"/>
      </c:catAx>
      <c:valAx>
        <c:axId val="26093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3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1361.4226000000001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235600"/>
        <c:axId val="499236776"/>
      </c:barChart>
      <c:catAx>
        <c:axId val="49923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236776"/>
        <c:crosses val="autoZero"/>
        <c:auto val="1"/>
        <c:lblAlgn val="ctr"/>
        <c:lblOffset val="100"/>
        <c:noMultiLvlLbl val="0"/>
      </c:catAx>
      <c:valAx>
        <c:axId val="499236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23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212.33739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239520"/>
        <c:axId val="499237560"/>
      </c:barChart>
      <c:catAx>
        <c:axId val="49923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237560"/>
        <c:crosses val="autoZero"/>
        <c:auto val="1"/>
        <c:lblAlgn val="ctr"/>
        <c:lblOffset val="100"/>
        <c:noMultiLvlLbl val="0"/>
      </c:catAx>
      <c:valAx>
        <c:axId val="499237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23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7.1260000000000003</c:v>
                </c:pt>
                <c:pt idx="1">
                  <c:v>12.577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9238736"/>
        <c:axId val="499240304"/>
      </c:barChart>
      <c:catAx>
        <c:axId val="49923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240304"/>
        <c:crosses val="autoZero"/>
        <c:auto val="1"/>
        <c:lblAlgn val="ctr"/>
        <c:lblOffset val="100"/>
        <c:noMultiLvlLbl val="0"/>
      </c:catAx>
      <c:valAx>
        <c:axId val="49924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23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24.933895</c:v>
                </c:pt>
                <c:pt idx="1">
                  <c:v>29.987932000000001</c:v>
                </c:pt>
                <c:pt idx="2">
                  <c:v>31.637561999999999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1158.0896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36952"/>
        <c:axId val="497937736"/>
      </c:barChart>
      <c:catAx>
        <c:axId val="49793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37736"/>
        <c:crosses val="autoZero"/>
        <c:auto val="1"/>
        <c:lblAlgn val="ctr"/>
        <c:lblOffset val="100"/>
        <c:noMultiLvlLbl val="0"/>
      </c:catAx>
      <c:valAx>
        <c:axId val="497937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3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32.962788000000003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37344"/>
        <c:axId val="497938520"/>
      </c:barChart>
      <c:catAx>
        <c:axId val="49793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38520"/>
        <c:crosses val="autoZero"/>
        <c:auto val="1"/>
        <c:lblAlgn val="ctr"/>
        <c:lblOffset val="100"/>
        <c:noMultiLvlLbl val="0"/>
      </c:catAx>
      <c:valAx>
        <c:axId val="49793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3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72.557000000000002</c:v>
                </c:pt>
                <c:pt idx="1">
                  <c:v>9.1340000000000003</c:v>
                </c:pt>
                <c:pt idx="2">
                  <c:v>18.309000000000001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7936560"/>
        <c:axId val="497938128"/>
      </c:barChart>
      <c:catAx>
        <c:axId val="49793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38128"/>
        <c:crosses val="autoZero"/>
        <c:auto val="1"/>
        <c:lblAlgn val="ctr"/>
        <c:lblOffset val="100"/>
        <c:noMultiLvlLbl val="0"/>
      </c:catAx>
      <c:valAx>
        <c:axId val="49793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3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4513.33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33032"/>
        <c:axId val="497933424"/>
      </c:barChart>
      <c:catAx>
        <c:axId val="49793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33424"/>
        <c:crosses val="autoZero"/>
        <c:auto val="1"/>
        <c:lblAlgn val="ctr"/>
        <c:lblOffset val="100"/>
        <c:noMultiLvlLbl val="0"/>
      </c:catAx>
      <c:valAx>
        <c:axId val="497933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3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130.27029999999999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35384"/>
        <c:axId val="497934208"/>
      </c:barChart>
      <c:catAx>
        <c:axId val="49793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34208"/>
        <c:crosses val="autoZero"/>
        <c:auto val="1"/>
        <c:lblAlgn val="ctr"/>
        <c:lblOffset val="100"/>
        <c:noMultiLvlLbl val="0"/>
      </c:catAx>
      <c:valAx>
        <c:axId val="497934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3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1309.027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34600"/>
        <c:axId val="497934992"/>
      </c:barChart>
      <c:catAx>
        <c:axId val="49793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34992"/>
        <c:crosses val="autoZero"/>
        <c:auto val="1"/>
        <c:lblAlgn val="ctr"/>
        <c:lblOffset val="100"/>
        <c:noMultiLvlLbl val="0"/>
      </c:catAx>
      <c:valAx>
        <c:axId val="497934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3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9.820589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33128"/>
        <c:axId val="498676872"/>
      </c:barChart>
      <c:catAx>
        <c:axId val="26093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76872"/>
        <c:crosses val="autoZero"/>
        <c:auto val="1"/>
        <c:lblAlgn val="ctr"/>
        <c:lblOffset val="100"/>
        <c:noMultiLvlLbl val="0"/>
      </c:catAx>
      <c:valAx>
        <c:axId val="49867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3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12875.787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31464"/>
        <c:axId val="497935776"/>
      </c:barChart>
      <c:catAx>
        <c:axId val="49793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35776"/>
        <c:crosses val="autoZero"/>
        <c:auto val="1"/>
        <c:lblAlgn val="ctr"/>
        <c:lblOffset val="100"/>
        <c:noMultiLvlLbl val="0"/>
      </c:catAx>
      <c:valAx>
        <c:axId val="49793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3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34.674877000000002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285352"/>
        <c:axId val="500288096"/>
      </c:barChart>
      <c:catAx>
        <c:axId val="50028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88096"/>
        <c:crosses val="autoZero"/>
        <c:auto val="1"/>
        <c:lblAlgn val="ctr"/>
        <c:lblOffset val="100"/>
        <c:noMultiLvlLbl val="0"/>
      </c:catAx>
      <c:valAx>
        <c:axId val="50028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28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5.1084810000000003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289272"/>
        <c:axId val="500290056"/>
      </c:barChart>
      <c:catAx>
        <c:axId val="50028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90056"/>
        <c:crosses val="autoZero"/>
        <c:auto val="1"/>
        <c:lblAlgn val="ctr"/>
        <c:lblOffset val="100"/>
        <c:noMultiLvlLbl val="0"/>
      </c:catAx>
      <c:valAx>
        <c:axId val="50029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28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456.40661999999998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75696"/>
        <c:axId val="498678440"/>
      </c:barChart>
      <c:catAx>
        <c:axId val="49867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78440"/>
        <c:crosses val="autoZero"/>
        <c:auto val="1"/>
        <c:lblAlgn val="ctr"/>
        <c:lblOffset val="100"/>
        <c:noMultiLvlLbl val="0"/>
      </c:catAx>
      <c:valAx>
        <c:axId val="498678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7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3.1006089999999999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76480"/>
        <c:axId val="498678832"/>
      </c:barChart>
      <c:catAx>
        <c:axId val="49867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78832"/>
        <c:crosses val="autoZero"/>
        <c:auto val="1"/>
        <c:lblAlgn val="ctr"/>
        <c:lblOffset val="100"/>
        <c:noMultiLvlLbl val="0"/>
      </c:catAx>
      <c:valAx>
        <c:axId val="498678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7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33.765231999999997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77264"/>
        <c:axId val="498677656"/>
      </c:barChart>
      <c:catAx>
        <c:axId val="49867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77656"/>
        <c:crosses val="autoZero"/>
        <c:auto val="1"/>
        <c:lblAlgn val="ctr"/>
        <c:lblOffset val="100"/>
        <c:noMultiLvlLbl val="0"/>
      </c:catAx>
      <c:valAx>
        <c:axId val="498677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7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5.1084810000000003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80400"/>
        <c:axId val="498678048"/>
      </c:barChart>
      <c:catAx>
        <c:axId val="49868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78048"/>
        <c:crosses val="autoZero"/>
        <c:auto val="1"/>
        <c:lblAlgn val="ctr"/>
        <c:lblOffset val="100"/>
        <c:noMultiLvlLbl val="0"/>
      </c:catAx>
      <c:valAx>
        <c:axId val="49867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8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1150.6141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79616"/>
        <c:axId val="498674912"/>
      </c:barChart>
      <c:catAx>
        <c:axId val="49867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74912"/>
        <c:crosses val="autoZero"/>
        <c:auto val="1"/>
        <c:lblAlgn val="ctr"/>
        <c:lblOffset val="100"/>
        <c:noMultiLvlLbl val="0"/>
      </c:catAx>
      <c:valAx>
        <c:axId val="49867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30.060124999999999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81184"/>
        <c:axId val="498681968"/>
      </c:barChart>
      <c:catAx>
        <c:axId val="49868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81968"/>
        <c:crosses val="autoZero"/>
        <c:auto val="1"/>
        <c:lblAlgn val="ctr"/>
        <c:lblOffset val="100"/>
        <c:noMultiLvlLbl val="0"/>
      </c:catAx>
      <c:valAx>
        <c:axId val="49868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8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박계춘, ID : H1310210)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07월 14일 09:13:58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4513.33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158.01357999999999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55.265720000000002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72.557000000000002</v>
      </c>
      <c r="G8" s="59">
        <f>'DRIs DATA 입력'!G8</f>
        <v>9.1340000000000003</v>
      </c>
      <c r="H8" s="59">
        <f>'DRIs DATA 입력'!H8</f>
        <v>18.309000000000001</v>
      </c>
      <c r="I8" s="46"/>
      <c r="J8" s="59" t="s">
        <v>216</v>
      </c>
      <c r="K8" s="59">
        <f>'DRIs DATA 입력'!K8</f>
        <v>7.1260000000000003</v>
      </c>
      <c r="L8" s="59">
        <f>'DRIs DATA 입력'!L8</f>
        <v>12.577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1158.0896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32.962788000000003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9.820589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456.40661999999998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130.27029999999999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4.1529717000000002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3.1006089999999999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33.765231999999997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5.1084810000000003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1150.6141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30.060124999999999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3.6790902999999999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0.80649203000000003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1309.027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2720.1547999999998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12875.787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6157.9709999999995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234.29356000000001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226.36536000000001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34.674877000000002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26.180451999999999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1072.3196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2.3045092999999999E-2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7.4014664000000003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1361.4226000000001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212.33739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5" sqref="L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313</v>
      </c>
      <c r="G1" s="62" t="s">
        <v>278</v>
      </c>
      <c r="H1" s="61" t="s">
        <v>314</v>
      </c>
    </row>
    <row r="3" spans="1:27" x14ac:dyDescent="0.3">
      <c r="A3" s="68" t="s">
        <v>279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281</v>
      </c>
      <c r="F4" s="70"/>
      <c r="G4" s="70"/>
      <c r="H4" s="71"/>
      <c r="J4" s="69" t="s">
        <v>282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315</v>
      </c>
      <c r="C5" s="65" t="s">
        <v>284</v>
      </c>
      <c r="E5" s="65"/>
      <c r="F5" s="65" t="s">
        <v>50</v>
      </c>
      <c r="G5" s="65" t="s">
        <v>316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317</v>
      </c>
      <c r="P5" s="65" t="s">
        <v>287</v>
      </c>
      <c r="Q5" s="65" t="s">
        <v>288</v>
      </c>
      <c r="R5" s="65" t="s">
        <v>289</v>
      </c>
      <c r="S5" s="65" t="s">
        <v>284</v>
      </c>
      <c r="U5" s="65"/>
      <c r="V5" s="65" t="s">
        <v>317</v>
      </c>
      <c r="W5" s="65" t="s">
        <v>287</v>
      </c>
      <c r="X5" s="65" t="s">
        <v>288</v>
      </c>
      <c r="Y5" s="65" t="s">
        <v>289</v>
      </c>
      <c r="Z5" s="65" t="s">
        <v>284</v>
      </c>
    </row>
    <row r="6" spans="1:27" x14ac:dyDescent="0.3">
      <c r="A6" s="65" t="s">
        <v>280</v>
      </c>
      <c r="B6" s="65">
        <v>2200</v>
      </c>
      <c r="C6" s="65">
        <v>4513.33</v>
      </c>
      <c r="E6" s="65" t="s">
        <v>318</v>
      </c>
      <c r="F6" s="65">
        <v>55</v>
      </c>
      <c r="G6" s="65">
        <v>15</v>
      </c>
      <c r="H6" s="65">
        <v>7</v>
      </c>
      <c r="J6" s="65" t="s">
        <v>318</v>
      </c>
      <c r="K6" s="65">
        <v>0.1</v>
      </c>
      <c r="L6" s="65">
        <v>4</v>
      </c>
      <c r="N6" s="65" t="s">
        <v>319</v>
      </c>
      <c r="O6" s="65">
        <v>50</v>
      </c>
      <c r="P6" s="65">
        <v>60</v>
      </c>
      <c r="Q6" s="65">
        <v>0</v>
      </c>
      <c r="R6" s="65">
        <v>0</v>
      </c>
      <c r="S6" s="65">
        <v>158.01357999999999</v>
      </c>
      <c r="U6" s="65" t="s">
        <v>290</v>
      </c>
      <c r="V6" s="65">
        <v>0</v>
      </c>
      <c r="W6" s="65">
        <v>0</v>
      </c>
      <c r="X6" s="65">
        <v>25</v>
      </c>
      <c r="Y6" s="65">
        <v>0</v>
      </c>
      <c r="Z6" s="65">
        <v>55.265720000000002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292</v>
      </c>
      <c r="F8" s="65">
        <v>72.557000000000002</v>
      </c>
      <c r="G8" s="65">
        <v>9.1340000000000003</v>
      </c>
      <c r="H8" s="65">
        <v>18.309000000000001</v>
      </c>
      <c r="J8" s="65" t="s">
        <v>292</v>
      </c>
      <c r="K8" s="65">
        <v>7.1260000000000003</v>
      </c>
      <c r="L8" s="65">
        <v>12.577</v>
      </c>
    </row>
    <row r="13" spans="1:27" x14ac:dyDescent="0.3">
      <c r="A13" s="66" t="s">
        <v>293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320</v>
      </c>
      <c r="B14" s="67"/>
      <c r="C14" s="67"/>
      <c r="D14" s="67"/>
      <c r="E14" s="67"/>
      <c r="F14" s="67"/>
      <c r="H14" s="67" t="s">
        <v>321</v>
      </c>
      <c r="I14" s="67"/>
      <c r="J14" s="67"/>
      <c r="K14" s="67"/>
      <c r="L14" s="67"/>
      <c r="M14" s="67"/>
      <c r="O14" s="67" t="s">
        <v>322</v>
      </c>
      <c r="P14" s="67"/>
      <c r="Q14" s="67"/>
      <c r="R14" s="67"/>
      <c r="S14" s="67"/>
      <c r="T14" s="67"/>
      <c r="V14" s="67" t="s">
        <v>294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317</v>
      </c>
      <c r="C15" s="65" t="s">
        <v>287</v>
      </c>
      <c r="D15" s="65" t="s">
        <v>288</v>
      </c>
      <c r="E15" s="65" t="s">
        <v>289</v>
      </c>
      <c r="F15" s="65" t="s">
        <v>284</v>
      </c>
      <c r="H15" s="65"/>
      <c r="I15" s="65" t="s">
        <v>317</v>
      </c>
      <c r="J15" s="65" t="s">
        <v>287</v>
      </c>
      <c r="K15" s="65" t="s">
        <v>288</v>
      </c>
      <c r="L15" s="65" t="s">
        <v>289</v>
      </c>
      <c r="M15" s="65" t="s">
        <v>284</v>
      </c>
      <c r="O15" s="65"/>
      <c r="P15" s="65" t="s">
        <v>317</v>
      </c>
      <c r="Q15" s="65" t="s">
        <v>287</v>
      </c>
      <c r="R15" s="65" t="s">
        <v>288</v>
      </c>
      <c r="S15" s="65" t="s">
        <v>289</v>
      </c>
      <c r="T15" s="65" t="s">
        <v>284</v>
      </c>
      <c r="V15" s="65"/>
      <c r="W15" s="65" t="s">
        <v>317</v>
      </c>
      <c r="X15" s="65" t="s">
        <v>287</v>
      </c>
      <c r="Y15" s="65" t="s">
        <v>288</v>
      </c>
      <c r="Z15" s="65" t="s">
        <v>289</v>
      </c>
      <c r="AA15" s="65" t="s">
        <v>284</v>
      </c>
    </row>
    <row r="16" spans="1:27" x14ac:dyDescent="0.3">
      <c r="A16" s="65" t="s">
        <v>323</v>
      </c>
      <c r="B16" s="65">
        <v>530</v>
      </c>
      <c r="C16" s="65">
        <v>750</v>
      </c>
      <c r="D16" s="65">
        <v>0</v>
      </c>
      <c r="E16" s="65">
        <v>3000</v>
      </c>
      <c r="F16" s="65">
        <v>1158.0896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32.962788000000003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9.820589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456.40661999999998</v>
      </c>
    </row>
    <row r="23" spans="1:62" x14ac:dyDescent="0.3">
      <c r="A23" s="66" t="s">
        <v>295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296</v>
      </c>
      <c r="B24" s="67"/>
      <c r="C24" s="67"/>
      <c r="D24" s="67"/>
      <c r="E24" s="67"/>
      <c r="F24" s="67"/>
      <c r="H24" s="67" t="s">
        <v>297</v>
      </c>
      <c r="I24" s="67"/>
      <c r="J24" s="67"/>
      <c r="K24" s="67"/>
      <c r="L24" s="67"/>
      <c r="M24" s="67"/>
      <c r="O24" s="67" t="s">
        <v>324</v>
      </c>
      <c r="P24" s="67"/>
      <c r="Q24" s="67"/>
      <c r="R24" s="67"/>
      <c r="S24" s="67"/>
      <c r="T24" s="67"/>
      <c r="V24" s="67" t="s">
        <v>298</v>
      </c>
      <c r="W24" s="67"/>
      <c r="X24" s="67"/>
      <c r="Y24" s="67"/>
      <c r="Z24" s="67"/>
      <c r="AA24" s="67"/>
      <c r="AC24" s="67" t="s">
        <v>325</v>
      </c>
      <c r="AD24" s="67"/>
      <c r="AE24" s="67"/>
      <c r="AF24" s="67"/>
      <c r="AG24" s="67"/>
      <c r="AH24" s="67"/>
      <c r="AJ24" s="67" t="s">
        <v>326</v>
      </c>
      <c r="AK24" s="67"/>
      <c r="AL24" s="67"/>
      <c r="AM24" s="67"/>
      <c r="AN24" s="67"/>
      <c r="AO24" s="67"/>
      <c r="AQ24" s="67" t="s">
        <v>299</v>
      </c>
      <c r="AR24" s="67"/>
      <c r="AS24" s="67"/>
      <c r="AT24" s="67"/>
      <c r="AU24" s="67"/>
      <c r="AV24" s="67"/>
      <c r="AX24" s="67" t="s">
        <v>300</v>
      </c>
      <c r="AY24" s="67"/>
      <c r="AZ24" s="67"/>
      <c r="BA24" s="67"/>
      <c r="BB24" s="67"/>
      <c r="BC24" s="67"/>
      <c r="BE24" s="67" t="s">
        <v>327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317</v>
      </c>
      <c r="C25" s="65" t="s">
        <v>287</v>
      </c>
      <c r="D25" s="65" t="s">
        <v>288</v>
      </c>
      <c r="E25" s="65" t="s">
        <v>289</v>
      </c>
      <c r="F25" s="65" t="s">
        <v>284</v>
      </c>
      <c r="H25" s="65"/>
      <c r="I25" s="65" t="s">
        <v>317</v>
      </c>
      <c r="J25" s="65" t="s">
        <v>287</v>
      </c>
      <c r="K25" s="65" t="s">
        <v>288</v>
      </c>
      <c r="L25" s="65" t="s">
        <v>289</v>
      </c>
      <c r="M25" s="65" t="s">
        <v>284</v>
      </c>
      <c r="O25" s="65"/>
      <c r="P25" s="65" t="s">
        <v>317</v>
      </c>
      <c r="Q25" s="65" t="s">
        <v>287</v>
      </c>
      <c r="R25" s="65" t="s">
        <v>288</v>
      </c>
      <c r="S25" s="65" t="s">
        <v>289</v>
      </c>
      <c r="T25" s="65" t="s">
        <v>284</v>
      </c>
      <c r="V25" s="65"/>
      <c r="W25" s="65" t="s">
        <v>317</v>
      </c>
      <c r="X25" s="65" t="s">
        <v>287</v>
      </c>
      <c r="Y25" s="65" t="s">
        <v>288</v>
      </c>
      <c r="Z25" s="65" t="s">
        <v>289</v>
      </c>
      <c r="AA25" s="65" t="s">
        <v>284</v>
      </c>
      <c r="AC25" s="65"/>
      <c r="AD25" s="65" t="s">
        <v>317</v>
      </c>
      <c r="AE25" s="65" t="s">
        <v>287</v>
      </c>
      <c r="AF25" s="65" t="s">
        <v>288</v>
      </c>
      <c r="AG25" s="65" t="s">
        <v>289</v>
      </c>
      <c r="AH25" s="65" t="s">
        <v>284</v>
      </c>
      <c r="AJ25" s="65"/>
      <c r="AK25" s="65" t="s">
        <v>317</v>
      </c>
      <c r="AL25" s="65" t="s">
        <v>287</v>
      </c>
      <c r="AM25" s="65" t="s">
        <v>288</v>
      </c>
      <c r="AN25" s="65" t="s">
        <v>289</v>
      </c>
      <c r="AO25" s="65" t="s">
        <v>284</v>
      </c>
      <c r="AQ25" s="65"/>
      <c r="AR25" s="65" t="s">
        <v>317</v>
      </c>
      <c r="AS25" s="65" t="s">
        <v>287</v>
      </c>
      <c r="AT25" s="65" t="s">
        <v>288</v>
      </c>
      <c r="AU25" s="65" t="s">
        <v>289</v>
      </c>
      <c r="AV25" s="65" t="s">
        <v>284</v>
      </c>
      <c r="AX25" s="65"/>
      <c r="AY25" s="65" t="s">
        <v>317</v>
      </c>
      <c r="AZ25" s="65" t="s">
        <v>287</v>
      </c>
      <c r="BA25" s="65" t="s">
        <v>288</v>
      </c>
      <c r="BB25" s="65" t="s">
        <v>289</v>
      </c>
      <c r="BC25" s="65" t="s">
        <v>284</v>
      </c>
      <c r="BE25" s="65"/>
      <c r="BF25" s="65" t="s">
        <v>317</v>
      </c>
      <c r="BG25" s="65" t="s">
        <v>287</v>
      </c>
      <c r="BH25" s="65" t="s">
        <v>288</v>
      </c>
      <c r="BI25" s="65" t="s">
        <v>289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130.27029999999999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4.1529717000000002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3.1006089999999999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33.765231999999997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5.1084810000000003</v>
      </c>
      <c r="AJ26" s="65" t="s">
        <v>301</v>
      </c>
      <c r="AK26" s="65">
        <v>320</v>
      </c>
      <c r="AL26" s="65">
        <v>400</v>
      </c>
      <c r="AM26" s="65">
        <v>0</v>
      </c>
      <c r="AN26" s="65">
        <v>1000</v>
      </c>
      <c r="AO26" s="65">
        <v>1150.6141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30.060124999999999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3.6790902999999999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0.80649203000000003</v>
      </c>
    </row>
    <row r="33" spans="1:68" x14ac:dyDescent="0.3">
      <c r="A33" s="66" t="s">
        <v>328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329</v>
      </c>
      <c r="B34" s="67"/>
      <c r="C34" s="67"/>
      <c r="D34" s="67"/>
      <c r="E34" s="67"/>
      <c r="F34" s="67"/>
      <c r="H34" s="67" t="s">
        <v>330</v>
      </c>
      <c r="I34" s="67"/>
      <c r="J34" s="67"/>
      <c r="K34" s="67"/>
      <c r="L34" s="67"/>
      <c r="M34" s="67"/>
      <c r="O34" s="67" t="s">
        <v>331</v>
      </c>
      <c r="P34" s="67"/>
      <c r="Q34" s="67"/>
      <c r="R34" s="67"/>
      <c r="S34" s="67"/>
      <c r="T34" s="67"/>
      <c r="V34" s="67" t="s">
        <v>332</v>
      </c>
      <c r="W34" s="67"/>
      <c r="X34" s="67"/>
      <c r="Y34" s="67"/>
      <c r="Z34" s="67"/>
      <c r="AA34" s="67"/>
      <c r="AC34" s="67" t="s">
        <v>302</v>
      </c>
      <c r="AD34" s="67"/>
      <c r="AE34" s="67"/>
      <c r="AF34" s="67"/>
      <c r="AG34" s="67"/>
      <c r="AH34" s="67"/>
      <c r="AJ34" s="67" t="s">
        <v>303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317</v>
      </c>
      <c r="C35" s="65" t="s">
        <v>287</v>
      </c>
      <c r="D35" s="65" t="s">
        <v>288</v>
      </c>
      <c r="E35" s="65" t="s">
        <v>289</v>
      </c>
      <c r="F35" s="65" t="s">
        <v>284</v>
      </c>
      <c r="H35" s="65"/>
      <c r="I35" s="65" t="s">
        <v>317</v>
      </c>
      <c r="J35" s="65" t="s">
        <v>287</v>
      </c>
      <c r="K35" s="65" t="s">
        <v>288</v>
      </c>
      <c r="L35" s="65" t="s">
        <v>289</v>
      </c>
      <c r="M35" s="65" t="s">
        <v>284</v>
      </c>
      <c r="O35" s="65"/>
      <c r="P35" s="65" t="s">
        <v>317</v>
      </c>
      <c r="Q35" s="65" t="s">
        <v>287</v>
      </c>
      <c r="R35" s="65" t="s">
        <v>288</v>
      </c>
      <c r="S35" s="65" t="s">
        <v>289</v>
      </c>
      <c r="T35" s="65" t="s">
        <v>284</v>
      </c>
      <c r="V35" s="65"/>
      <c r="W35" s="65" t="s">
        <v>317</v>
      </c>
      <c r="X35" s="65" t="s">
        <v>287</v>
      </c>
      <c r="Y35" s="65" t="s">
        <v>288</v>
      </c>
      <c r="Z35" s="65" t="s">
        <v>289</v>
      </c>
      <c r="AA35" s="65" t="s">
        <v>284</v>
      </c>
      <c r="AC35" s="65"/>
      <c r="AD35" s="65" t="s">
        <v>317</v>
      </c>
      <c r="AE35" s="65" t="s">
        <v>287</v>
      </c>
      <c r="AF35" s="65" t="s">
        <v>288</v>
      </c>
      <c r="AG35" s="65" t="s">
        <v>289</v>
      </c>
      <c r="AH35" s="65" t="s">
        <v>284</v>
      </c>
      <c r="AJ35" s="65"/>
      <c r="AK35" s="65" t="s">
        <v>317</v>
      </c>
      <c r="AL35" s="65" t="s">
        <v>287</v>
      </c>
      <c r="AM35" s="65" t="s">
        <v>288</v>
      </c>
      <c r="AN35" s="65" t="s">
        <v>289</v>
      </c>
      <c r="AO35" s="65" t="s">
        <v>284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1309.027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2720.1547999999998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12875.787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6157.9709999999995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234.29356000000001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226.36536000000001</v>
      </c>
    </row>
    <row r="43" spans="1:68" x14ac:dyDescent="0.3">
      <c r="A43" s="66" t="s">
        <v>304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333</v>
      </c>
      <c r="B44" s="67"/>
      <c r="C44" s="67"/>
      <c r="D44" s="67"/>
      <c r="E44" s="67"/>
      <c r="F44" s="67"/>
      <c r="H44" s="67" t="s">
        <v>305</v>
      </c>
      <c r="I44" s="67"/>
      <c r="J44" s="67"/>
      <c r="K44" s="67"/>
      <c r="L44" s="67"/>
      <c r="M44" s="67"/>
      <c r="O44" s="67" t="s">
        <v>306</v>
      </c>
      <c r="P44" s="67"/>
      <c r="Q44" s="67"/>
      <c r="R44" s="67"/>
      <c r="S44" s="67"/>
      <c r="T44" s="67"/>
      <c r="V44" s="67" t="s">
        <v>307</v>
      </c>
      <c r="W44" s="67"/>
      <c r="X44" s="67"/>
      <c r="Y44" s="67"/>
      <c r="Z44" s="67"/>
      <c r="AA44" s="67"/>
      <c r="AC44" s="67" t="s">
        <v>334</v>
      </c>
      <c r="AD44" s="67"/>
      <c r="AE44" s="67"/>
      <c r="AF44" s="67"/>
      <c r="AG44" s="67"/>
      <c r="AH44" s="67"/>
      <c r="AJ44" s="67" t="s">
        <v>335</v>
      </c>
      <c r="AK44" s="67"/>
      <c r="AL44" s="67"/>
      <c r="AM44" s="67"/>
      <c r="AN44" s="67"/>
      <c r="AO44" s="67"/>
      <c r="AQ44" s="67" t="s">
        <v>308</v>
      </c>
      <c r="AR44" s="67"/>
      <c r="AS44" s="67"/>
      <c r="AT44" s="67"/>
      <c r="AU44" s="67"/>
      <c r="AV44" s="67"/>
      <c r="AX44" s="67" t="s">
        <v>309</v>
      </c>
      <c r="AY44" s="67"/>
      <c r="AZ44" s="67"/>
      <c r="BA44" s="67"/>
      <c r="BB44" s="67"/>
      <c r="BC44" s="67"/>
      <c r="BE44" s="67" t="s">
        <v>310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317</v>
      </c>
      <c r="C45" s="65" t="s">
        <v>287</v>
      </c>
      <c r="D45" s="65" t="s">
        <v>288</v>
      </c>
      <c r="E45" s="65" t="s">
        <v>289</v>
      </c>
      <c r="F45" s="65" t="s">
        <v>284</v>
      </c>
      <c r="H45" s="65"/>
      <c r="I45" s="65" t="s">
        <v>317</v>
      </c>
      <c r="J45" s="65" t="s">
        <v>287</v>
      </c>
      <c r="K45" s="65" t="s">
        <v>288</v>
      </c>
      <c r="L45" s="65" t="s">
        <v>289</v>
      </c>
      <c r="M45" s="65" t="s">
        <v>284</v>
      </c>
      <c r="O45" s="65"/>
      <c r="P45" s="65" t="s">
        <v>317</v>
      </c>
      <c r="Q45" s="65" t="s">
        <v>287</v>
      </c>
      <c r="R45" s="65" t="s">
        <v>288</v>
      </c>
      <c r="S45" s="65" t="s">
        <v>289</v>
      </c>
      <c r="T45" s="65" t="s">
        <v>284</v>
      </c>
      <c r="V45" s="65"/>
      <c r="W45" s="65" t="s">
        <v>317</v>
      </c>
      <c r="X45" s="65" t="s">
        <v>287</v>
      </c>
      <c r="Y45" s="65" t="s">
        <v>288</v>
      </c>
      <c r="Z45" s="65" t="s">
        <v>289</v>
      </c>
      <c r="AA45" s="65" t="s">
        <v>284</v>
      </c>
      <c r="AC45" s="65"/>
      <c r="AD45" s="65" t="s">
        <v>317</v>
      </c>
      <c r="AE45" s="65" t="s">
        <v>287</v>
      </c>
      <c r="AF45" s="65" t="s">
        <v>288</v>
      </c>
      <c r="AG45" s="65" t="s">
        <v>289</v>
      </c>
      <c r="AH45" s="65" t="s">
        <v>284</v>
      </c>
      <c r="AJ45" s="65"/>
      <c r="AK45" s="65" t="s">
        <v>317</v>
      </c>
      <c r="AL45" s="65" t="s">
        <v>287</v>
      </c>
      <c r="AM45" s="65" t="s">
        <v>288</v>
      </c>
      <c r="AN45" s="65" t="s">
        <v>289</v>
      </c>
      <c r="AO45" s="65" t="s">
        <v>284</v>
      </c>
      <c r="AQ45" s="65"/>
      <c r="AR45" s="65" t="s">
        <v>317</v>
      </c>
      <c r="AS45" s="65" t="s">
        <v>287</v>
      </c>
      <c r="AT45" s="65" t="s">
        <v>288</v>
      </c>
      <c r="AU45" s="65" t="s">
        <v>289</v>
      </c>
      <c r="AV45" s="65" t="s">
        <v>284</v>
      </c>
      <c r="AX45" s="65"/>
      <c r="AY45" s="65" t="s">
        <v>317</v>
      </c>
      <c r="AZ45" s="65" t="s">
        <v>287</v>
      </c>
      <c r="BA45" s="65" t="s">
        <v>288</v>
      </c>
      <c r="BB45" s="65" t="s">
        <v>289</v>
      </c>
      <c r="BC45" s="65" t="s">
        <v>284</v>
      </c>
      <c r="BE45" s="65"/>
      <c r="BF45" s="65" t="s">
        <v>317</v>
      </c>
      <c r="BG45" s="65" t="s">
        <v>287</v>
      </c>
      <c r="BH45" s="65" t="s">
        <v>288</v>
      </c>
      <c r="BI45" s="65" t="s">
        <v>289</v>
      </c>
      <c r="BJ45" s="65" t="s">
        <v>284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34.674877000000002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26.180451999999999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1072.3196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2.3045092999999999E-2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7.4014664000000003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1361.4226000000001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212.33739</v>
      </c>
      <c r="AX46" s="65" t="s">
        <v>311</v>
      </c>
      <c r="AY46" s="65"/>
      <c r="AZ46" s="65"/>
      <c r="BA46" s="65"/>
      <c r="BB46" s="65"/>
      <c r="BC46" s="65"/>
      <c r="BE46" s="65" t="s">
        <v>312</v>
      </c>
      <c r="BF46" s="65"/>
      <c r="BG46" s="65"/>
      <c r="BH46" s="65"/>
      <c r="BI46" s="65"/>
      <c r="BJ46" s="65"/>
    </row>
  </sheetData>
  <mergeCells count="38">
    <mergeCell ref="AQ24:AV24"/>
    <mergeCell ref="A34:F34"/>
    <mergeCell ref="H34:M34"/>
    <mergeCell ref="O34:T34"/>
    <mergeCell ref="V34:AA34"/>
    <mergeCell ref="AC34:AH34"/>
    <mergeCell ref="AJ34:AO34"/>
    <mergeCell ref="A3:Z3"/>
    <mergeCell ref="U4:Z4"/>
    <mergeCell ref="A4:C4"/>
    <mergeCell ref="E4:H4"/>
    <mergeCell ref="N4:S4"/>
    <mergeCell ref="J4:L4"/>
    <mergeCell ref="A13:AA13"/>
    <mergeCell ref="AX44:BC44"/>
    <mergeCell ref="A43:BJ43"/>
    <mergeCell ref="BE44:BJ44"/>
    <mergeCell ref="AQ44:AV44"/>
    <mergeCell ref="A23:BJ23"/>
    <mergeCell ref="AX24:BC24"/>
    <mergeCell ref="BE24:BJ24"/>
    <mergeCell ref="A24:F24"/>
    <mergeCell ref="H24:M24"/>
    <mergeCell ref="O24:T24"/>
    <mergeCell ref="V24:AA24"/>
    <mergeCell ref="A44:F44"/>
    <mergeCell ref="H44:M44"/>
    <mergeCell ref="O44:T44"/>
    <mergeCell ref="V44:AA44"/>
    <mergeCell ref="AJ44:AO44"/>
    <mergeCell ref="A14:F14"/>
    <mergeCell ref="H14:M14"/>
    <mergeCell ref="O14:T14"/>
    <mergeCell ref="V14:AA14"/>
    <mergeCell ref="AC44:AH44"/>
    <mergeCell ref="A33:AO33"/>
    <mergeCell ref="AC24:AH24"/>
    <mergeCell ref="AJ24:AO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0" sqref="G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276</v>
      </c>
      <c r="D2" s="61">
        <v>59</v>
      </c>
      <c r="E2" s="61">
        <v>4513.33</v>
      </c>
      <c r="F2" s="61">
        <v>626.1798</v>
      </c>
      <c r="G2" s="61">
        <v>78.827126000000007</v>
      </c>
      <c r="H2" s="61">
        <v>48.046759999999999</v>
      </c>
      <c r="I2" s="61">
        <v>30.780360999999999</v>
      </c>
      <c r="J2" s="61">
        <v>158.01357999999999</v>
      </c>
      <c r="K2" s="61">
        <v>84.370959999999997</v>
      </c>
      <c r="L2" s="61">
        <v>73.642629999999997</v>
      </c>
      <c r="M2" s="61">
        <v>55.265720000000002</v>
      </c>
      <c r="N2" s="61">
        <v>6.9769272999999998</v>
      </c>
      <c r="O2" s="61">
        <v>28.549403999999999</v>
      </c>
      <c r="P2" s="61">
        <v>1763.6527000000001</v>
      </c>
      <c r="Q2" s="61">
        <v>59.309539999999998</v>
      </c>
      <c r="R2" s="61">
        <v>1158.0896</v>
      </c>
      <c r="S2" s="61">
        <v>199.08468999999999</v>
      </c>
      <c r="T2" s="61">
        <v>11508.06</v>
      </c>
      <c r="U2" s="61">
        <v>9.820589</v>
      </c>
      <c r="V2" s="61">
        <v>32.962788000000003</v>
      </c>
      <c r="W2" s="61">
        <v>456.40661999999998</v>
      </c>
      <c r="X2" s="61">
        <v>130.27029999999999</v>
      </c>
      <c r="Y2" s="61">
        <v>4.1529717000000002</v>
      </c>
      <c r="Z2" s="61">
        <v>3.1006089999999999</v>
      </c>
      <c r="AA2" s="61">
        <v>33.765231999999997</v>
      </c>
      <c r="AB2" s="61">
        <v>5.1084810000000003</v>
      </c>
      <c r="AC2" s="61">
        <v>1150.6141</v>
      </c>
      <c r="AD2" s="61">
        <v>30.060124999999999</v>
      </c>
      <c r="AE2" s="61">
        <v>3.6790902999999999</v>
      </c>
      <c r="AF2" s="61">
        <v>0.80649203000000003</v>
      </c>
      <c r="AG2" s="61">
        <v>1309.027</v>
      </c>
      <c r="AH2" s="61">
        <v>656.94179999999994</v>
      </c>
      <c r="AI2" s="61">
        <v>652.08514000000002</v>
      </c>
      <c r="AJ2" s="61">
        <v>2720.1547999999998</v>
      </c>
      <c r="AK2" s="61">
        <v>12875.787</v>
      </c>
      <c r="AL2" s="61">
        <v>234.29356000000001</v>
      </c>
      <c r="AM2" s="61">
        <v>6157.9709999999995</v>
      </c>
      <c r="AN2" s="61">
        <v>226.36536000000001</v>
      </c>
      <c r="AO2" s="61">
        <v>34.674877000000002</v>
      </c>
      <c r="AP2" s="61">
        <v>24.143435</v>
      </c>
      <c r="AQ2" s="61">
        <v>10.531444</v>
      </c>
      <c r="AR2" s="61">
        <v>26.180451999999999</v>
      </c>
      <c r="AS2" s="61">
        <v>1072.3196</v>
      </c>
      <c r="AT2" s="61">
        <v>2.3045092999999999E-2</v>
      </c>
      <c r="AU2" s="61">
        <v>7.4014664000000003</v>
      </c>
      <c r="AV2" s="61">
        <v>1361.4226000000001</v>
      </c>
      <c r="AW2" s="61">
        <v>212.33739</v>
      </c>
      <c r="AX2" s="61">
        <v>0.10656789999999999</v>
      </c>
      <c r="AY2" s="61">
        <v>2.6638532000000001</v>
      </c>
      <c r="AZ2" s="61">
        <v>613.67629999999997</v>
      </c>
      <c r="BA2" s="61">
        <v>86.570464999999999</v>
      </c>
      <c r="BB2" s="61">
        <v>24.933895</v>
      </c>
      <c r="BC2" s="61">
        <v>29.987932000000001</v>
      </c>
      <c r="BD2" s="61">
        <v>31.637561999999999</v>
      </c>
      <c r="BE2" s="61">
        <v>2.8375056000000001</v>
      </c>
      <c r="BF2" s="61">
        <v>14.229108</v>
      </c>
      <c r="BG2" s="61">
        <v>0</v>
      </c>
      <c r="BH2" s="61">
        <v>2.5632261999999999E-2</v>
      </c>
      <c r="BI2" s="61">
        <v>2.0224058999999999E-2</v>
      </c>
      <c r="BJ2" s="61">
        <v>0.10555588</v>
      </c>
      <c r="BK2" s="61">
        <v>0</v>
      </c>
      <c r="BL2" s="61">
        <v>0.4173636</v>
      </c>
      <c r="BM2" s="61">
        <v>7.5295189999999996</v>
      </c>
      <c r="BN2" s="61">
        <v>1.5800308000000001</v>
      </c>
      <c r="BO2" s="61">
        <v>108.21975</v>
      </c>
      <c r="BP2" s="61">
        <v>21.508182999999999</v>
      </c>
      <c r="BQ2" s="61">
        <v>32.158990000000003</v>
      </c>
      <c r="BR2" s="61">
        <v>123.08582</v>
      </c>
      <c r="BS2" s="61">
        <v>59.72775</v>
      </c>
      <c r="BT2" s="61">
        <v>19.963905</v>
      </c>
      <c r="BU2" s="61">
        <v>5.7294756000000002E-2</v>
      </c>
      <c r="BV2" s="61">
        <v>0.29099405</v>
      </c>
      <c r="BW2" s="61">
        <v>1.4008769999999999</v>
      </c>
      <c r="BX2" s="61">
        <v>3.4629352</v>
      </c>
      <c r="BY2" s="61">
        <v>0.37452439999999998</v>
      </c>
      <c r="BZ2" s="61">
        <v>1.8019313E-3</v>
      </c>
      <c r="CA2" s="61">
        <v>2.0192372999999999</v>
      </c>
      <c r="CB2" s="61">
        <v>0.17465235000000001</v>
      </c>
      <c r="CC2" s="61">
        <v>0.94933193999999999</v>
      </c>
      <c r="CD2" s="61">
        <v>7.8861813999999999</v>
      </c>
      <c r="CE2" s="61">
        <v>0.12326273</v>
      </c>
      <c r="CF2" s="61">
        <v>1.0349702999999999</v>
      </c>
      <c r="CG2" s="61">
        <v>1.2449999E-6</v>
      </c>
      <c r="CH2" s="61">
        <v>0.20237016999999999</v>
      </c>
      <c r="CI2" s="61">
        <v>4.6815999999999998E-7</v>
      </c>
      <c r="CJ2" s="61">
        <v>15.104181000000001</v>
      </c>
      <c r="CK2" s="61">
        <v>3.3684964999999997E-2</v>
      </c>
      <c r="CL2" s="61">
        <v>1.2206881000000001</v>
      </c>
      <c r="CM2" s="61">
        <v>7.3396505999999997</v>
      </c>
      <c r="CN2" s="61">
        <v>6684.6635999999999</v>
      </c>
      <c r="CO2" s="61">
        <v>11618.887000000001</v>
      </c>
      <c r="CP2" s="61">
        <v>7543.1377000000002</v>
      </c>
      <c r="CQ2" s="61">
        <v>2542.2874000000002</v>
      </c>
      <c r="CR2" s="61">
        <v>1360.9857999999999</v>
      </c>
      <c r="CS2" s="61">
        <v>1170.2119</v>
      </c>
      <c r="CT2" s="61">
        <v>6692.9633999999996</v>
      </c>
      <c r="CU2" s="61">
        <v>4239.3065999999999</v>
      </c>
      <c r="CV2" s="61">
        <v>3662.4477999999999</v>
      </c>
      <c r="CW2" s="61">
        <v>4779.6509999999998</v>
      </c>
      <c r="CX2" s="61">
        <v>1399.0105000000001</v>
      </c>
      <c r="CY2" s="61">
        <v>8205.4879999999994</v>
      </c>
      <c r="CZ2" s="61">
        <v>3778.7012</v>
      </c>
      <c r="DA2" s="61">
        <v>10261.868</v>
      </c>
      <c r="DB2" s="61">
        <v>9205.6270000000004</v>
      </c>
      <c r="DC2" s="61">
        <v>15076.371999999999</v>
      </c>
      <c r="DD2" s="61">
        <v>23902.657999999999</v>
      </c>
      <c r="DE2" s="61">
        <v>4922.0990000000002</v>
      </c>
      <c r="DF2" s="61">
        <v>10242.673000000001</v>
      </c>
      <c r="DG2" s="61">
        <v>5607.8374000000003</v>
      </c>
      <c r="DH2" s="61">
        <v>493.37322999999998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86.570464999999999</v>
      </c>
      <c r="B6">
        <f>BB2</f>
        <v>24.933895</v>
      </c>
      <c r="C6">
        <f>BC2</f>
        <v>29.987932000000001</v>
      </c>
      <c r="D6">
        <f>BD2</f>
        <v>31.637561999999999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23122</v>
      </c>
      <c r="C2" s="56">
        <f ca="1">YEAR(TODAY())-YEAR(B2)+IF(TODAY()&gt;=DATE(YEAR(TODAY()),MONTH(B2),DAY(B2)),0,-1)</f>
        <v>59</v>
      </c>
      <c r="E2" s="52">
        <v>169.6</v>
      </c>
      <c r="F2" s="53" t="s">
        <v>39</v>
      </c>
      <c r="G2" s="52">
        <v>84.4</v>
      </c>
      <c r="H2" s="51" t="s">
        <v>41</v>
      </c>
      <c r="I2" s="72">
        <f>ROUND(G3/E3^2,1)</f>
        <v>29.3</v>
      </c>
    </row>
    <row r="3" spans="1:9" x14ac:dyDescent="0.3">
      <c r="E3" s="51">
        <f>E2/100</f>
        <v>1.696</v>
      </c>
      <c r="F3" s="51" t="s">
        <v>40</v>
      </c>
      <c r="G3" s="51">
        <f>G2</f>
        <v>84.4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44755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박계춘, ID : H1310210)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07월 14일 09:13:58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1" sqref="X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44755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59</v>
      </c>
      <c r="G12" s="94"/>
      <c r="H12" s="94"/>
      <c r="I12" s="94"/>
      <c r="K12" s="123">
        <f>'개인정보 및 신체계측 입력'!E2</f>
        <v>169.6</v>
      </c>
      <c r="L12" s="124"/>
      <c r="M12" s="117">
        <f>'개인정보 및 신체계측 입력'!G2</f>
        <v>84.4</v>
      </c>
      <c r="N12" s="118"/>
      <c r="O12" s="113" t="s">
        <v>271</v>
      </c>
      <c r="P12" s="107"/>
      <c r="Q12" s="90">
        <f>'개인정보 및 신체계측 입력'!I2</f>
        <v>29.3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박계춘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72.557000000000002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9.1340000000000003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18.309000000000001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12.6</v>
      </c>
      <c r="L72" s="36" t="s">
        <v>53</v>
      </c>
      <c r="M72" s="36">
        <f>ROUND('DRIs DATA'!K8,1)</f>
        <v>7.1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154.41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274.69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130.27000000000001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340.57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163.63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858.39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346.75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2022-07-14T00:34:33Z</dcterms:modified>
</cp:coreProperties>
</file>