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<sst xmlns="http://schemas.openxmlformats.org/spreadsheetml/2006/main" count="692" uniqueCount="337">
  <si>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</si>
  <si>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</si>
  <si>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</si>
  <si>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</si>
  <si>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</si>
  <si>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</si>
  <si>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</si>
  <si>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</si>
  <si>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</si>
  <si>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</si>
  <si>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</si>
  <si>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</si>
  <si>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</si>
  <si>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</si>
  <si>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</si>
  <si>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</si>
  <si>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</si>
  <si>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</si>
  <si>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</si>
  <si>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</si>
  <si>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</si>
  <si>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</si>
  <si>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</si>
  <si>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</si>
  <si>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</si>
  <si>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</si>
  <si>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</si>
  <si>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</si>
  <si>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</si>
  <si>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</si>
  <si>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</si>
  <si>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</si>
  <si>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</si>
  <si>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</si>
  <si>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</si>
  <si>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</si>
  <si>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</si>
  <si>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</si>
  <si>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</si>
  <si>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</si>
  <si>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</si>
  <si>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</si>
  <si>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</si>
  <si>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</si>
  <si>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</si>
  <si>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</si>
  <si>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</si>
  <si>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</si>
  <si>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</si>
  <si>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</si>
  <si>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</si>
  <si>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</si>
  <si>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</si>
  <si>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</si>
  <si>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</si>
  <si>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</si>
  <si>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</si>
  <si>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</si>
  <si>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</si>
  <si>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</si>
  <si>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</si>
  <si>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</si>
  <si>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</si>
  <si>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</si>
  <si>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</si>
  <si>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</si>
  <si>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</si>
  <si>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</si>
  <si>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</si>
  <si>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</si>
  <si>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</si>
  <si>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</si>
  <si>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</si>
  <si>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</si>
  <si>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</si>
  <si>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</si>
  <si>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</si>
  <si>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</si>
  <si>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</si>
  <si>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</si>
  <si>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</si>
  <si>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</si>
  <si>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</si>
  <si>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</si>
  <si>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</si>
  <si>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</si>
  <si>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</si>
  <si>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</si>
  <si>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</si>
  <si>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</si>
  <si>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</si>
  <si>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</si>
  <si>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</si>
  <si>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</si>
  <si>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</si>
  <si>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</si>
  <si>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</si>
  <si>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</si>
  <si>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</si>
  <si>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</si>
  <si>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</si>
  <si>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</si>
  <si>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</si>
  <si>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</si>
  <si>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</si>
  <si>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</si>
  <si>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</si>
  <si>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</si>
  <si>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</si>
  <si>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</si>
  <si>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</si>
  <si>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</si>
  <si>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</si>
  <si>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</si>
  <si>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</si>
  <si>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</si>
  <si>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</si>
  <si>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</si>
  <si>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</si>
  <si>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</si>
  <si>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</si>
  <si>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</si>
  <si>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</si>
  <si>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</si>
  <si>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</si>
  <si>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</si>
  <si>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</si>
  <si>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</si>
  <si>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</si>
  <si>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</si>
  <si>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</si>
  <si>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</si>
  <si>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</si>
  <si>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</si>
  <si>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</si>
  <si>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</si>
  <si>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</si>
  <si>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</si>
  <si>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</si>
  <si>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</si>
  <si>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</si>
  <si>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</si>
  <si>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</si>
  <si>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</si>
  <si>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</si>
  <si>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</si>
  <si>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</si>
  <si>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</si>
  <si>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</si>
  <si>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</si>
  <si>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</si>
  <si>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</si>
  <si>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</si>
  <si>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</si>
  <si>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</si>
  <si>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</si>
  <si>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</si>
  <si>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</si>
  <si>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</si>
  <si>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</si>
  <si>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</si>
  <si>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</si>
  <si>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</si>
  <si>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</si>
  <si>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</si>
  <si>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</si>
  <si>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</si>
  <si>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</si>
  <si>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</si>
  <si>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</si>
  <si>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</si>
  <si>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</si>
  <si>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</si>
  <si>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</si>
  <si>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</si>
  <si>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</si>
  <si>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</si>
  <si>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</si>
  <si>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</si>
  <si>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</si>
  <si>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</si>
  <si>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</si>
  <si>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</si>
  <si>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</si>
  <si>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</si>
  <si>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</si>
  <si>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</si>
  <si>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</si>
  <si>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</si>
  <si>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</si>
  <si>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</si>
  <si>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</si>
  <si>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</si>
  <si>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</si>
  <si>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</si>
  <si>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</si>
  <si>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</si>
  <si>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</si>
  <si>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</si>
  <si>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</si>
  <si>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</si>
  <si>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</si>
  <si>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</si>
  <si>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</si>
  <si>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</si>
  <si>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</si>
  <si>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</si>
  <si>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</si>
  <si>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</si>
  <si>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</si>
  <si>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</si>
  <si>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</si>
  <si>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</si>
  <si>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</si>
  <si>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</si>
  <si>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</si>
  <si>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</si>
  <si>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</si>
  <si>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</si>
  <si>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</si>
  <si>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</si>
  <si>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</si>
  <si>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</si>
  <si>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</si>
  <si>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</si>
  <si>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</si>
  <si>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</si>
  <si>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</si>
  <si>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</si>
  <si>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</si>
  <si>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</si>
  <si>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</si>
  <si>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</si>
  <si>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</si>
  <si>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</si>
  <si>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</si>
  <si>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</si>
  <si>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</si>
  <si>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</si>
  <si>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</si>
  <si>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</si>
  <si>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</si>
  <si>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</si>
  <si>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</si>
  <si>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</si>
  <si>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</si>
  <si>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</si>
  <si>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</si>
  <si>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</si>
  <si>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</si>
  <si>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</si>
  <si>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</si>
  <si>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</si>
  <si>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</si>
  <si>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</si>
  <si>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</si>
  <si>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</si>
  <si>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</si>
  <si>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</si>
  <si>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</si>
  <si>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</si>
  <si>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</si>
  <si>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</si>
  <si>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</si>
  <si>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</si>
  <si>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</si>
  <si>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</si>
  <si>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</si>
  <si>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</si>
  <si>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</si>
  <si>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</si>
  <si>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</si>
  <si>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</si>
  <si>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</si>
  <si>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</si>
  <si>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</si>
  <si>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몰리브덴(ug/일)</t>
    <phoneticPr fontId="1" type="noConversion"/>
  </si>
  <si>
    <t>출력시각</t>
    <phoneticPr fontId="1" type="noConversion"/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</si>
  <si>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</si>
  <si>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</si>
  <si>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</si>
  <si>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</si>
  <si>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</si>
  <si>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</si>
  <si>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</si>
  <si>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</si>
  <si>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</si>
  <si>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</si>
  <si>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</si>
  <si>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</si>
  <si>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</si>
  <si>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</si>
  <si>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</si>
  <si>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</si>
  <si>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</si>
  <si>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</si>
  <si>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</si>
  <si>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</si>
  <si>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</si>
  <si>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</si>
  <si>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철</t>
    <phoneticPr fontId="1" type="noConversion"/>
  </si>
  <si>
    <t>구리</t>
    <phoneticPr fontId="1" type="noConversion"/>
  </si>
  <si>
    <t>요오드</t>
    <phoneticPr fontId="1" type="noConversion"/>
  </si>
  <si>
    <t>셀레늄</t>
    <phoneticPr fontId="1" type="noConversion"/>
  </si>
  <si>
    <t>구리(ug/일)</t>
    <phoneticPr fontId="1" type="noConversion"/>
  </si>
  <si>
    <t>F</t>
  </si>
  <si>
    <t>정보</t>
    <phoneticPr fontId="1" type="noConversion"/>
  </si>
  <si>
    <t>n-6불포화</t>
    <phoneticPr fontId="1" type="noConversion"/>
  </si>
  <si>
    <t>평균필요량</t>
    <phoneticPr fontId="1" type="noConversion"/>
  </si>
  <si>
    <t>에너지(kcal)</t>
    <phoneticPr fontId="1" type="noConversion"/>
  </si>
  <si>
    <t>단백질(g/일)</t>
    <phoneticPr fontId="1" type="noConversion"/>
  </si>
  <si>
    <t>식이섬유(g/일)</t>
    <phoneticPr fontId="1" type="noConversion"/>
  </si>
  <si>
    <t>비타민D</t>
    <phoneticPr fontId="1" type="noConversion"/>
  </si>
  <si>
    <t>비타민K</t>
    <phoneticPr fontId="1" type="noConversion"/>
  </si>
  <si>
    <t>비타민B6</t>
    <phoneticPr fontId="1" type="noConversion"/>
  </si>
  <si>
    <t>엽산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</si>
  <si>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</si>
  <si>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</si>
  <si>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</si>
  <si>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</si>
  <si>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</si>
  <si>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망간</t>
    <phoneticPr fontId="1" type="noConversion"/>
  </si>
  <si>
    <t>크롬(ug/일)</t>
    <phoneticPr fontId="1" type="noConversion"/>
  </si>
  <si>
    <t>H1310212</t>
  </si>
  <si>
    <t>이순선</t>
  </si>
  <si>
    <t>(설문지 : FFQ 95문항 설문지, 사용자 : 이순선, ID : H1310212)</t>
  </si>
  <si>
    <t>2022년 08월 01일 11:09:48</t>
  </si>
  <si>
    <t>지방</t>
    <phoneticPr fontId="1" type="noConversion"/>
  </si>
  <si>
    <t>n-3불포화</t>
    <phoneticPr fontId="1" type="noConversion"/>
  </si>
  <si>
    <t>비타민E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</si>
  <si>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</si>
  <si>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</si>
  <si>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</si>
  <si>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아연</t>
    <phoneticPr fontId="1" type="noConversion"/>
  </si>
  <si>
    <t>불소</t>
    <phoneticPr fontId="1" type="noConversion"/>
  </si>
  <si>
    <t>몰리브덴</t>
    <phoneticPr fontId="1" type="noConversion"/>
  </si>
  <si>
    <t>크롬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</si>
</sst>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59.287582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70184"/>
        <c:axId val="187564304"/>
      </c:barChart>
      <c:catAx>
        <c:axId val="18757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64304"/>
        <c:crosses val="autoZero"/>
        <c:auto val="1"/>
        <c:lblAlgn val="ctr"/>
        <c:lblOffset val="100"/>
        <c:noMultiLvlLbl val="0"/>
      </c:catAx>
      <c:valAx>
        <c:axId val="18756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7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2.0638266000000001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49360"/>
        <c:axId val="37983440"/>
      </c:barChart>
      <c:catAx>
        <c:axId val="56644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3440"/>
        <c:crosses val="autoZero"/>
        <c:auto val="1"/>
        <c:lblAlgn val="ctr"/>
        <c:lblOffset val="100"/>
        <c:noMultiLvlLbl val="0"/>
      </c:catAx>
      <c:valAx>
        <c:axId val="3798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4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2.8691651999999999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7752"/>
        <c:axId val="37987360"/>
      </c:barChart>
      <c:catAx>
        <c:axId val="37987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7360"/>
        <c:crosses val="autoZero"/>
        <c:auto val="1"/>
        <c:lblAlgn val="ctr"/>
        <c:lblOffset val="100"/>
        <c:noMultiLvlLbl val="0"/>
      </c:catAx>
      <c:valAx>
        <c:axId val="3798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7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1003.98315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4224"/>
        <c:axId val="37983048"/>
      </c:barChart>
      <c:catAx>
        <c:axId val="3798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3048"/>
        <c:crosses val="autoZero"/>
        <c:auto val="1"/>
        <c:lblAlgn val="ctr"/>
        <c:lblOffset val="100"/>
        <c:noMultiLvlLbl val="0"/>
      </c:catAx>
      <c:valAx>
        <c:axId val="37983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3224.6264999999999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4616"/>
        <c:axId val="37988144"/>
      </c:barChart>
      <c:catAx>
        <c:axId val="3798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8144"/>
        <c:crosses val="autoZero"/>
        <c:auto val="1"/>
        <c:lblAlgn val="ctr"/>
        <c:lblOffset val="100"/>
        <c:noMultiLvlLbl val="0"/>
      </c:catAx>
      <c:valAx>
        <c:axId val="379881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75.770799999999994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6184"/>
        <c:axId val="37986576"/>
      </c:barChart>
      <c:catAx>
        <c:axId val="3798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6576"/>
        <c:crosses val="autoZero"/>
        <c:auto val="1"/>
        <c:lblAlgn val="ctr"/>
        <c:lblOffset val="100"/>
        <c:noMultiLvlLbl val="0"/>
      </c:catAx>
      <c:valAx>
        <c:axId val="3798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131.81375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6968"/>
        <c:axId val="37981088"/>
      </c:barChart>
      <c:catAx>
        <c:axId val="3798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1088"/>
        <c:crosses val="autoZero"/>
        <c:auto val="1"/>
        <c:lblAlgn val="ctr"/>
        <c:lblOffset val="100"/>
        <c:noMultiLvlLbl val="0"/>
      </c:catAx>
      <c:valAx>
        <c:axId val="37981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9.1968979999999991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1480"/>
        <c:axId val="37981872"/>
      </c:barChart>
      <c:catAx>
        <c:axId val="37981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1872"/>
        <c:crosses val="autoZero"/>
        <c:auto val="1"/>
        <c:lblAlgn val="ctr"/>
        <c:lblOffset val="100"/>
        <c:noMultiLvlLbl val="0"/>
      </c:catAx>
      <c:valAx>
        <c:axId val="37981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724.48833999999999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4928"/>
        <c:axId val="654257672"/>
      </c:barChart>
      <c:catAx>
        <c:axId val="65425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7672"/>
        <c:crosses val="autoZero"/>
        <c:auto val="1"/>
        <c:lblAlgn val="ctr"/>
        <c:lblOffset val="100"/>
        <c:noMultiLvlLbl val="0"/>
      </c:catAx>
      <c:valAx>
        <c:axId val="6542576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2.9090108E-2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60416"/>
        <c:axId val="654259632"/>
      </c:barChart>
      <c:catAx>
        <c:axId val="65426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9632"/>
        <c:crosses val="autoZero"/>
        <c:auto val="1"/>
        <c:lblAlgn val="ctr"/>
        <c:lblOffset val="100"/>
        <c:noMultiLvlLbl val="0"/>
      </c:catAx>
      <c:valAx>
        <c:axId val="654259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6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2.2477583999999999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6888"/>
        <c:axId val="654261592"/>
      </c:barChart>
      <c:catAx>
        <c:axId val="65425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61592"/>
        <c:crosses val="autoZero"/>
        <c:auto val="1"/>
        <c:lblAlgn val="ctr"/>
        <c:lblOffset val="100"/>
        <c:noMultiLvlLbl val="0"/>
      </c:catAx>
      <c:valAx>
        <c:axId val="654261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6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23.212463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67440"/>
        <c:axId val="260240136"/>
      </c:barChart>
      <c:catAx>
        <c:axId val="18756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40136"/>
        <c:crosses val="autoZero"/>
        <c:auto val="1"/>
        <c:lblAlgn val="ctr"/>
        <c:lblOffset val="100"/>
        <c:noMultiLvlLbl val="0"/>
      </c:catAx>
      <c:valAx>
        <c:axId val="26024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6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149.24977000000001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4144"/>
        <c:axId val="654258848"/>
      </c:barChart>
      <c:catAx>
        <c:axId val="65425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8848"/>
        <c:crosses val="autoZero"/>
        <c:auto val="1"/>
        <c:lblAlgn val="ctr"/>
        <c:lblOffset val="100"/>
        <c:noMultiLvlLbl val="0"/>
      </c:catAx>
      <c:valAx>
        <c:axId val="65425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58.377600000000001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4536"/>
        <c:axId val="654257280"/>
      </c:barChart>
      <c:catAx>
        <c:axId val="65425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7280"/>
        <c:crosses val="autoZero"/>
        <c:auto val="1"/>
        <c:lblAlgn val="ctr"/>
        <c:lblOffset val="100"/>
        <c:noMultiLvlLbl val="0"/>
      </c:catAx>
      <c:valAx>
        <c:axId val="654257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5.8070000000000004</c:v>
                </c:pt>
                <c:pt idx="1">
                  <c:v>18.521000000000001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4255320"/>
        <c:axId val="654258064"/>
      </c:barChart>
      <c:catAx>
        <c:axId val="65425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8064"/>
        <c:crosses val="autoZero"/>
        <c:auto val="1"/>
        <c:lblAlgn val="ctr"/>
        <c:lblOffset val="100"/>
        <c:noMultiLvlLbl val="0"/>
      </c:catAx>
      <c:valAx>
        <c:axId val="654258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11.090946000000001</c:v>
                </c:pt>
                <c:pt idx="1">
                  <c:v>13.418797</c:v>
                </c:pt>
                <c:pt idx="2">
                  <c:v>14.290661999999999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627.12879999999996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6104"/>
        <c:axId val="649179224"/>
      </c:barChart>
      <c:catAx>
        <c:axId val="654256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79224"/>
        <c:crosses val="autoZero"/>
        <c:auto val="1"/>
        <c:lblAlgn val="ctr"/>
        <c:lblOffset val="100"/>
        <c:noMultiLvlLbl val="0"/>
      </c:catAx>
      <c:valAx>
        <c:axId val="649179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6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18.864668000000002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179616"/>
        <c:axId val="649181184"/>
      </c:barChart>
      <c:catAx>
        <c:axId val="64917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81184"/>
        <c:crosses val="autoZero"/>
        <c:auto val="1"/>
        <c:lblAlgn val="ctr"/>
        <c:lblOffset val="100"/>
        <c:noMultiLvlLbl val="0"/>
      </c:catAx>
      <c:valAx>
        <c:axId val="64918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7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70.888000000000005</c:v>
                </c:pt>
                <c:pt idx="1">
                  <c:v>12.113</c:v>
                </c:pt>
                <c:pt idx="2">
                  <c:v>16.998000000000001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49178832"/>
        <c:axId val="649180400"/>
      </c:barChart>
      <c:catAx>
        <c:axId val="64917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80400"/>
        <c:crosses val="autoZero"/>
        <c:auto val="1"/>
        <c:lblAlgn val="ctr"/>
        <c:lblOffset val="100"/>
        <c:noMultiLvlLbl val="0"/>
      </c:catAx>
      <c:valAx>
        <c:axId val="64918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7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1592.8435999999999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181968"/>
        <c:axId val="649182360"/>
      </c:barChart>
      <c:catAx>
        <c:axId val="64918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82360"/>
        <c:crosses val="autoZero"/>
        <c:auto val="1"/>
        <c:lblAlgn val="ctr"/>
        <c:lblOffset val="100"/>
        <c:noMultiLvlLbl val="0"/>
      </c:catAx>
      <c:valAx>
        <c:axId val="649182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8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138.77267000000001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91544"/>
        <c:axId val="554891936"/>
      </c:barChart>
      <c:catAx>
        <c:axId val="55489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91936"/>
        <c:crosses val="autoZero"/>
        <c:auto val="1"/>
        <c:lblAlgn val="ctr"/>
        <c:lblOffset val="100"/>
        <c:noMultiLvlLbl val="0"/>
      </c:catAx>
      <c:valAx>
        <c:axId val="554891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9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397.04068000000001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93896"/>
        <c:axId val="554891152"/>
      </c:barChart>
      <c:catAx>
        <c:axId val="55489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91152"/>
        <c:crosses val="autoZero"/>
        <c:auto val="1"/>
        <c:lblAlgn val="ctr"/>
        <c:lblOffset val="100"/>
        <c:noMultiLvlLbl val="0"/>
      </c:catAx>
      <c:valAx>
        <c:axId val="554891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9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2.6996959999999999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42096"/>
        <c:axId val="260241704"/>
      </c:barChart>
      <c:catAx>
        <c:axId val="2602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41704"/>
        <c:crosses val="autoZero"/>
        <c:auto val="1"/>
        <c:lblAlgn val="ctr"/>
        <c:lblOffset val="100"/>
        <c:noMultiLvlLbl val="0"/>
      </c:catAx>
      <c:valAx>
        <c:axId val="26024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3953.6914000000002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94680"/>
        <c:axId val="554889976"/>
      </c:barChart>
      <c:catAx>
        <c:axId val="55489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89976"/>
        <c:crosses val="autoZero"/>
        <c:auto val="1"/>
        <c:lblAlgn val="ctr"/>
        <c:lblOffset val="100"/>
        <c:noMultiLvlLbl val="0"/>
      </c:catAx>
      <c:valAx>
        <c:axId val="554889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9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14.068356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88800"/>
        <c:axId val="554889584"/>
      </c:barChart>
      <c:catAx>
        <c:axId val="55488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89584"/>
        <c:crosses val="autoZero"/>
        <c:auto val="1"/>
        <c:lblAlgn val="ctr"/>
        <c:lblOffset val="100"/>
        <c:noMultiLvlLbl val="0"/>
      </c:catAx>
      <c:valAx>
        <c:axId val="55488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8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2.0380292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95072"/>
        <c:axId val="554887624"/>
      </c:barChart>
      <c:catAx>
        <c:axId val="55489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87624"/>
        <c:crosses val="autoZero"/>
        <c:auto val="1"/>
        <c:lblAlgn val="ctr"/>
        <c:lblOffset val="100"/>
        <c:noMultiLvlLbl val="0"/>
      </c:catAx>
      <c:valAx>
        <c:axId val="554887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9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228.61269999999999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0144"/>
        <c:axId val="566448184"/>
      </c:barChart>
      <c:catAx>
        <c:axId val="56645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48184"/>
        <c:crosses val="autoZero"/>
        <c:auto val="1"/>
        <c:lblAlgn val="ctr"/>
        <c:lblOffset val="100"/>
        <c:noMultiLvlLbl val="0"/>
      </c:catAx>
      <c:valAx>
        <c:axId val="566448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1.1547396999999999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0928"/>
        <c:axId val="566451712"/>
      </c:barChart>
      <c:catAx>
        <c:axId val="5664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1712"/>
        <c:crosses val="autoZero"/>
        <c:auto val="1"/>
        <c:lblAlgn val="ctr"/>
        <c:lblOffset val="100"/>
        <c:noMultiLvlLbl val="0"/>
      </c:catAx>
      <c:valAx>
        <c:axId val="566451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14.247585000000001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4064"/>
        <c:axId val="566452496"/>
      </c:barChart>
      <c:catAx>
        <c:axId val="56645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2496"/>
        <c:crosses val="autoZero"/>
        <c:auto val="1"/>
        <c:lblAlgn val="ctr"/>
        <c:lblOffset val="100"/>
        <c:noMultiLvlLbl val="0"/>
      </c:catAx>
      <c:valAx>
        <c:axId val="56645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2.0380292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5632"/>
        <c:axId val="566453280"/>
      </c:barChart>
      <c:catAx>
        <c:axId val="56645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3280"/>
        <c:crosses val="autoZero"/>
        <c:auto val="1"/>
        <c:lblAlgn val="ctr"/>
        <c:lblOffset val="100"/>
        <c:noMultiLvlLbl val="0"/>
      </c:catAx>
      <c:valAx>
        <c:axId val="566453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476.31560000000002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48576"/>
        <c:axId val="566454456"/>
      </c:barChart>
      <c:catAx>
        <c:axId val="56644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4456"/>
        <c:crosses val="autoZero"/>
        <c:auto val="1"/>
        <c:lblAlgn val="ctr"/>
        <c:lblOffset val="100"/>
        <c:noMultiLvlLbl val="0"/>
      </c:catAx>
      <c:valAx>
        <c:axId val="566454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4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6.8838986999999996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1320"/>
        <c:axId val="566452104"/>
      </c:barChart>
      <c:catAx>
        <c:axId val="56645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2104"/>
        <c:crosses val="autoZero"/>
        <c:auto val="1"/>
        <c:lblAlgn val="ctr"/>
        <c:lblOffset val="100"/>
        <c:noMultiLvlLbl val="0"/>
      </c:catAx>
      <c:valAx>
        <c:axId val="56645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1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이순선, ID : H1310212)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08월 01일 11:09:48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1592.8435999999999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59.287582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23.212463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70.888000000000005</v>
      </c>
      <c r="G8" s="59">
        <f>'DRIs DATA 입력'!G8</f>
        <v>12.113</v>
      </c>
      <c r="H8" s="59">
        <f>'DRIs DATA 입력'!H8</f>
        <v>16.998000000000001</v>
      </c>
      <c r="I8" s="46"/>
      <c r="J8" s="59" t="s">
        <v>216</v>
      </c>
      <c r="K8" s="59">
        <f>'DRIs DATA 입력'!K8</f>
        <v>5.8070000000000004</v>
      </c>
      <c r="L8" s="59">
        <f>'DRIs DATA 입력'!L8</f>
        <v>18.521000000000001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627.12879999999996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18.864668000000002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2.6996959999999999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228.61269999999999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138.77267000000001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1.4947885000000001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1.1547396999999999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14.247585000000001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2.0380292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476.31560000000002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6.8838986999999996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2.0638266000000001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2.8691651999999999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397.04068000000001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1003.98315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3953.6914000000002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3224.6264999999999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75.770799999999994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131.81375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14.068356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9.1968979999999991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724.48833999999999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2.9090108E-2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2.2477583999999999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149.24977000000001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58.377600000000001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8" sqref="H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306</v>
      </c>
      <c r="B1" s="61" t="s">
        <v>325</v>
      </c>
      <c r="G1" s="62" t="s">
        <v>277</v>
      </c>
      <c r="H1" s="61" t="s">
        <v>326</v>
      </c>
    </row>
    <row r="3" spans="1:27" x14ac:dyDescent="0.3">
      <c r="A3" s="68" t="s">
        <v>278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309</v>
      </c>
      <c r="B4" s="67"/>
      <c r="C4" s="67"/>
      <c r="E4" s="69" t="s">
        <v>279</v>
      </c>
      <c r="F4" s="70"/>
      <c r="G4" s="70"/>
      <c r="H4" s="71"/>
      <c r="J4" s="69" t="s">
        <v>280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281</v>
      </c>
      <c r="V4" s="67"/>
      <c r="W4" s="67"/>
      <c r="X4" s="67"/>
      <c r="Y4" s="67"/>
      <c r="Z4" s="67"/>
    </row>
    <row r="5" spans="1:27" x14ac:dyDescent="0.3">
      <c r="A5" s="65"/>
      <c r="B5" s="65" t="s">
        <v>282</v>
      </c>
      <c r="C5" s="65" t="s">
        <v>283</v>
      </c>
      <c r="E5" s="65"/>
      <c r="F5" s="65" t="s">
        <v>50</v>
      </c>
      <c r="G5" s="65" t="s">
        <v>327</v>
      </c>
      <c r="H5" s="65" t="s">
        <v>46</v>
      </c>
      <c r="J5" s="65"/>
      <c r="K5" s="65" t="s">
        <v>328</v>
      </c>
      <c r="L5" s="65" t="s">
        <v>307</v>
      </c>
      <c r="N5" s="65"/>
      <c r="O5" s="65" t="s">
        <v>308</v>
      </c>
      <c r="P5" s="65" t="s">
        <v>284</v>
      </c>
      <c r="Q5" s="65" t="s">
        <v>285</v>
      </c>
      <c r="R5" s="65" t="s">
        <v>286</v>
      </c>
      <c r="S5" s="65" t="s">
        <v>283</v>
      </c>
      <c r="U5" s="65"/>
      <c r="V5" s="65" t="s">
        <v>308</v>
      </c>
      <c r="W5" s="65" t="s">
        <v>284</v>
      </c>
      <c r="X5" s="65" t="s">
        <v>285</v>
      </c>
      <c r="Y5" s="65" t="s">
        <v>286</v>
      </c>
      <c r="Z5" s="65" t="s">
        <v>283</v>
      </c>
    </row>
    <row r="6" spans="1:27" x14ac:dyDescent="0.3">
      <c r="A6" s="65" t="s">
        <v>309</v>
      </c>
      <c r="B6" s="65">
        <v>1800</v>
      </c>
      <c r="C6" s="65">
        <v>1592.8435999999999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310</v>
      </c>
      <c r="O6" s="65">
        <v>40</v>
      </c>
      <c r="P6" s="65">
        <v>50</v>
      </c>
      <c r="Q6" s="65">
        <v>0</v>
      </c>
      <c r="R6" s="65">
        <v>0</v>
      </c>
      <c r="S6" s="65">
        <v>59.287582</v>
      </c>
      <c r="U6" s="65" t="s">
        <v>311</v>
      </c>
      <c r="V6" s="65">
        <v>0</v>
      </c>
      <c r="W6" s="65">
        <v>0</v>
      </c>
      <c r="X6" s="65">
        <v>20</v>
      </c>
      <c r="Y6" s="65">
        <v>0</v>
      </c>
      <c r="Z6" s="65">
        <v>23.212463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289</v>
      </c>
      <c r="F8" s="65">
        <v>70.888000000000005</v>
      </c>
      <c r="G8" s="65">
        <v>12.113</v>
      </c>
      <c r="H8" s="65">
        <v>16.998000000000001</v>
      </c>
      <c r="J8" s="65" t="s">
        <v>289</v>
      </c>
      <c r="K8" s="65">
        <v>5.8070000000000004</v>
      </c>
      <c r="L8" s="65">
        <v>18.521000000000001</v>
      </c>
    </row>
    <row r="13" spans="1:27" x14ac:dyDescent="0.3">
      <c r="A13" s="66" t="s">
        <v>290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291</v>
      </c>
      <c r="B14" s="67"/>
      <c r="C14" s="67"/>
      <c r="D14" s="67"/>
      <c r="E14" s="67"/>
      <c r="F14" s="67"/>
      <c r="H14" s="67" t="s">
        <v>329</v>
      </c>
      <c r="I14" s="67"/>
      <c r="J14" s="67"/>
      <c r="K14" s="67"/>
      <c r="L14" s="67"/>
      <c r="M14" s="67"/>
      <c r="O14" s="67" t="s">
        <v>312</v>
      </c>
      <c r="P14" s="67"/>
      <c r="Q14" s="67"/>
      <c r="R14" s="67"/>
      <c r="S14" s="67"/>
      <c r="T14" s="67"/>
      <c r="V14" s="67" t="s">
        <v>313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308</v>
      </c>
      <c r="C15" s="65" t="s">
        <v>284</v>
      </c>
      <c r="D15" s="65" t="s">
        <v>285</v>
      </c>
      <c r="E15" s="65" t="s">
        <v>286</v>
      </c>
      <c r="F15" s="65" t="s">
        <v>283</v>
      </c>
      <c r="H15" s="65"/>
      <c r="I15" s="65" t="s">
        <v>308</v>
      </c>
      <c r="J15" s="65" t="s">
        <v>284</v>
      </c>
      <c r="K15" s="65" t="s">
        <v>285</v>
      </c>
      <c r="L15" s="65" t="s">
        <v>286</v>
      </c>
      <c r="M15" s="65" t="s">
        <v>283</v>
      </c>
      <c r="O15" s="65"/>
      <c r="P15" s="65" t="s">
        <v>308</v>
      </c>
      <c r="Q15" s="65" t="s">
        <v>284</v>
      </c>
      <c r="R15" s="65" t="s">
        <v>285</v>
      </c>
      <c r="S15" s="65" t="s">
        <v>286</v>
      </c>
      <c r="T15" s="65" t="s">
        <v>283</v>
      </c>
      <c r="V15" s="65"/>
      <c r="W15" s="65" t="s">
        <v>308</v>
      </c>
      <c r="X15" s="65" t="s">
        <v>284</v>
      </c>
      <c r="Y15" s="65" t="s">
        <v>285</v>
      </c>
      <c r="Z15" s="65" t="s">
        <v>286</v>
      </c>
      <c r="AA15" s="65" t="s">
        <v>283</v>
      </c>
    </row>
    <row r="16" spans="1:27" x14ac:dyDescent="0.3">
      <c r="A16" s="65" t="s">
        <v>292</v>
      </c>
      <c r="B16" s="65">
        <v>430</v>
      </c>
      <c r="C16" s="65">
        <v>600</v>
      </c>
      <c r="D16" s="65">
        <v>0</v>
      </c>
      <c r="E16" s="65">
        <v>3000</v>
      </c>
      <c r="F16" s="65">
        <v>627.12879999999996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18.864668000000002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2.6996959999999999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228.61269999999999</v>
      </c>
    </row>
    <row r="23" spans="1:62" x14ac:dyDescent="0.3">
      <c r="A23" s="66" t="s">
        <v>293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294</v>
      </c>
      <c r="B24" s="67"/>
      <c r="C24" s="67"/>
      <c r="D24" s="67"/>
      <c r="E24" s="67"/>
      <c r="F24" s="67"/>
      <c r="H24" s="67" t="s">
        <v>295</v>
      </c>
      <c r="I24" s="67"/>
      <c r="J24" s="67"/>
      <c r="K24" s="67"/>
      <c r="L24" s="67"/>
      <c r="M24" s="67"/>
      <c r="O24" s="67" t="s">
        <v>296</v>
      </c>
      <c r="P24" s="67"/>
      <c r="Q24" s="67"/>
      <c r="R24" s="67"/>
      <c r="S24" s="67"/>
      <c r="T24" s="67"/>
      <c r="V24" s="67" t="s">
        <v>330</v>
      </c>
      <c r="W24" s="67"/>
      <c r="X24" s="67"/>
      <c r="Y24" s="67"/>
      <c r="Z24" s="67"/>
      <c r="AA24" s="67"/>
      <c r="AC24" s="67" t="s">
        <v>314</v>
      </c>
      <c r="AD24" s="67"/>
      <c r="AE24" s="67"/>
      <c r="AF24" s="67"/>
      <c r="AG24" s="67"/>
      <c r="AH24" s="67"/>
      <c r="AJ24" s="67" t="s">
        <v>315</v>
      </c>
      <c r="AK24" s="67"/>
      <c r="AL24" s="67"/>
      <c r="AM24" s="67"/>
      <c r="AN24" s="67"/>
      <c r="AO24" s="67"/>
      <c r="AQ24" s="67" t="s">
        <v>297</v>
      </c>
      <c r="AR24" s="67"/>
      <c r="AS24" s="67"/>
      <c r="AT24" s="67"/>
      <c r="AU24" s="67"/>
      <c r="AV24" s="67"/>
      <c r="AX24" s="67" t="s">
        <v>331</v>
      </c>
      <c r="AY24" s="67"/>
      <c r="AZ24" s="67"/>
      <c r="BA24" s="67"/>
      <c r="BB24" s="67"/>
      <c r="BC24" s="67"/>
      <c r="BE24" s="67" t="s">
        <v>298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308</v>
      </c>
      <c r="C25" s="65" t="s">
        <v>284</v>
      </c>
      <c r="D25" s="65" t="s">
        <v>285</v>
      </c>
      <c r="E25" s="65" t="s">
        <v>286</v>
      </c>
      <c r="F25" s="65" t="s">
        <v>283</v>
      </c>
      <c r="H25" s="65"/>
      <c r="I25" s="65" t="s">
        <v>308</v>
      </c>
      <c r="J25" s="65" t="s">
        <v>284</v>
      </c>
      <c r="K25" s="65" t="s">
        <v>285</v>
      </c>
      <c r="L25" s="65" t="s">
        <v>286</v>
      </c>
      <c r="M25" s="65" t="s">
        <v>283</v>
      </c>
      <c r="O25" s="65"/>
      <c r="P25" s="65" t="s">
        <v>308</v>
      </c>
      <c r="Q25" s="65" t="s">
        <v>284</v>
      </c>
      <c r="R25" s="65" t="s">
        <v>285</v>
      </c>
      <c r="S25" s="65" t="s">
        <v>286</v>
      </c>
      <c r="T25" s="65" t="s">
        <v>283</v>
      </c>
      <c r="V25" s="65"/>
      <c r="W25" s="65" t="s">
        <v>308</v>
      </c>
      <c r="X25" s="65" t="s">
        <v>284</v>
      </c>
      <c r="Y25" s="65" t="s">
        <v>285</v>
      </c>
      <c r="Z25" s="65" t="s">
        <v>286</v>
      </c>
      <c r="AA25" s="65" t="s">
        <v>283</v>
      </c>
      <c r="AC25" s="65"/>
      <c r="AD25" s="65" t="s">
        <v>308</v>
      </c>
      <c r="AE25" s="65" t="s">
        <v>284</v>
      </c>
      <c r="AF25" s="65" t="s">
        <v>285</v>
      </c>
      <c r="AG25" s="65" t="s">
        <v>286</v>
      </c>
      <c r="AH25" s="65" t="s">
        <v>283</v>
      </c>
      <c r="AJ25" s="65"/>
      <c r="AK25" s="65" t="s">
        <v>308</v>
      </c>
      <c r="AL25" s="65" t="s">
        <v>284</v>
      </c>
      <c r="AM25" s="65" t="s">
        <v>285</v>
      </c>
      <c r="AN25" s="65" t="s">
        <v>286</v>
      </c>
      <c r="AO25" s="65" t="s">
        <v>283</v>
      </c>
      <c r="AQ25" s="65"/>
      <c r="AR25" s="65" t="s">
        <v>308</v>
      </c>
      <c r="AS25" s="65" t="s">
        <v>284</v>
      </c>
      <c r="AT25" s="65" t="s">
        <v>285</v>
      </c>
      <c r="AU25" s="65" t="s">
        <v>286</v>
      </c>
      <c r="AV25" s="65" t="s">
        <v>283</v>
      </c>
      <c r="AX25" s="65"/>
      <c r="AY25" s="65" t="s">
        <v>308</v>
      </c>
      <c r="AZ25" s="65" t="s">
        <v>284</v>
      </c>
      <c r="BA25" s="65" t="s">
        <v>285</v>
      </c>
      <c r="BB25" s="65" t="s">
        <v>286</v>
      </c>
      <c r="BC25" s="65" t="s">
        <v>283</v>
      </c>
      <c r="BE25" s="65"/>
      <c r="BF25" s="65" t="s">
        <v>308</v>
      </c>
      <c r="BG25" s="65" t="s">
        <v>284</v>
      </c>
      <c r="BH25" s="65" t="s">
        <v>285</v>
      </c>
      <c r="BI25" s="65" t="s">
        <v>286</v>
      </c>
      <c r="BJ25" s="65" t="s">
        <v>283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138.77267000000001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1.4947885000000001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1.1547396999999999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14.247585000000001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2.0380292</v>
      </c>
      <c r="AJ26" s="65" t="s">
        <v>316</v>
      </c>
      <c r="AK26" s="65">
        <v>320</v>
      </c>
      <c r="AL26" s="65">
        <v>400</v>
      </c>
      <c r="AM26" s="65">
        <v>0</v>
      </c>
      <c r="AN26" s="65">
        <v>1000</v>
      </c>
      <c r="AO26" s="65">
        <v>476.31560000000002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6.8838986999999996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2.0638266000000001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2.8691651999999999</v>
      </c>
    </row>
    <row r="33" spans="1:68" x14ac:dyDescent="0.3">
      <c r="A33" s="66" t="s">
        <v>299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317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318</v>
      </c>
      <c r="W34" s="67"/>
      <c r="X34" s="67"/>
      <c r="Y34" s="67"/>
      <c r="Z34" s="67"/>
      <c r="AA34" s="67"/>
      <c r="AC34" s="67" t="s">
        <v>319</v>
      </c>
      <c r="AD34" s="67"/>
      <c r="AE34" s="67"/>
      <c r="AF34" s="67"/>
      <c r="AG34" s="67"/>
      <c r="AH34" s="67"/>
      <c r="AJ34" s="67" t="s">
        <v>332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308</v>
      </c>
      <c r="C35" s="65" t="s">
        <v>284</v>
      </c>
      <c r="D35" s="65" t="s">
        <v>285</v>
      </c>
      <c r="E35" s="65" t="s">
        <v>286</v>
      </c>
      <c r="F35" s="65" t="s">
        <v>283</v>
      </c>
      <c r="H35" s="65"/>
      <c r="I35" s="65" t="s">
        <v>308</v>
      </c>
      <c r="J35" s="65" t="s">
        <v>284</v>
      </c>
      <c r="K35" s="65" t="s">
        <v>285</v>
      </c>
      <c r="L35" s="65" t="s">
        <v>286</v>
      </c>
      <c r="M35" s="65" t="s">
        <v>283</v>
      </c>
      <c r="O35" s="65"/>
      <c r="P35" s="65" t="s">
        <v>308</v>
      </c>
      <c r="Q35" s="65" t="s">
        <v>284</v>
      </c>
      <c r="R35" s="65" t="s">
        <v>285</v>
      </c>
      <c r="S35" s="65" t="s">
        <v>286</v>
      </c>
      <c r="T35" s="65" t="s">
        <v>283</v>
      </c>
      <c r="V35" s="65"/>
      <c r="W35" s="65" t="s">
        <v>308</v>
      </c>
      <c r="X35" s="65" t="s">
        <v>284</v>
      </c>
      <c r="Y35" s="65" t="s">
        <v>285</v>
      </c>
      <c r="Z35" s="65" t="s">
        <v>286</v>
      </c>
      <c r="AA35" s="65" t="s">
        <v>283</v>
      </c>
      <c r="AC35" s="65"/>
      <c r="AD35" s="65" t="s">
        <v>308</v>
      </c>
      <c r="AE35" s="65" t="s">
        <v>284</v>
      </c>
      <c r="AF35" s="65" t="s">
        <v>285</v>
      </c>
      <c r="AG35" s="65" t="s">
        <v>286</v>
      </c>
      <c r="AH35" s="65" t="s">
        <v>283</v>
      </c>
      <c r="AJ35" s="65"/>
      <c r="AK35" s="65" t="s">
        <v>308</v>
      </c>
      <c r="AL35" s="65" t="s">
        <v>284</v>
      </c>
      <c r="AM35" s="65" t="s">
        <v>285</v>
      </c>
      <c r="AN35" s="65" t="s">
        <v>286</v>
      </c>
      <c r="AO35" s="65" t="s">
        <v>283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397.04068000000001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1003.98315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3953.6914000000002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3224.6264999999999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75.770799999999994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131.81375</v>
      </c>
    </row>
    <row r="43" spans="1:68" x14ac:dyDescent="0.3">
      <c r="A43" s="66" t="s">
        <v>320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300</v>
      </c>
      <c r="B44" s="67"/>
      <c r="C44" s="67"/>
      <c r="D44" s="67"/>
      <c r="E44" s="67"/>
      <c r="F44" s="67"/>
      <c r="H44" s="67" t="s">
        <v>333</v>
      </c>
      <c r="I44" s="67"/>
      <c r="J44" s="67"/>
      <c r="K44" s="67"/>
      <c r="L44" s="67"/>
      <c r="M44" s="67"/>
      <c r="O44" s="67" t="s">
        <v>301</v>
      </c>
      <c r="P44" s="67"/>
      <c r="Q44" s="67"/>
      <c r="R44" s="67"/>
      <c r="S44" s="67"/>
      <c r="T44" s="67"/>
      <c r="V44" s="67" t="s">
        <v>334</v>
      </c>
      <c r="W44" s="67"/>
      <c r="X44" s="67"/>
      <c r="Y44" s="67"/>
      <c r="Z44" s="67"/>
      <c r="AA44" s="67"/>
      <c r="AC44" s="67" t="s">
        <v>321</v>
      </c>
      <c r="AD44" s="67"/>
      <c r="AE44" s="67"/>
      <c r="AF44" s="67"/>
      <c r="AG44" s="67"/>
      <c r="AH44" s="67"/>
      <c r="AJ44" s="67" t="s">
        <v>302</v>
      </c>
      <c r="AK44" s="67"/>
      <c r="AL44" s="67"/>
      <c r="AM44" s="67"/>
      <c r="AN44" s="67"/>
      <c r="AO44" s="67"/>
      <c r="AQ44" s="67" t="s">
        <v>303</v>
      </c>
      <c r="AR44" s="67"/>
      <c r="AS44" s="67"/>
      <c r="AT44" s="67"/>
      <c r="AU44" s="67"/>
      <c r="AV44" s="67"/>
      <c r="AX44" s="67" t="s">
        <v>335</v>
      </c>
      <c r="AY44" s="67"/>
      <c r="AZ44" s="67"/>
      <c r="BA44" s="67"/>
      <c r="BB44" s="67"/>
      <c r="BC44" s="67"/>
      <c r="BE44" s="67" t="s">
        <v>336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308</v>
      </c>
      <c r="C45" s="65" t="s">
        <v>284</v>
      </c>
      <c r="D45" s="65" t="s">
        <v>285</v>
      </c>
      <c r="E45" s="65" t="s">
        <v>286</v>
      </c>
      <c r="F45" s="65" t="s">
        <v>283</v>
      </c>
      <c r="H45" s="65"/>
      <c r="I45" s="65" t="s">
        <v>308</v>
      </c>
      <c r="J45" s="65" t="s">
        <v>284</v>
      </c>
      <c r="K45" s="65" t="s">
        <v>285</v>
      </c>
      <c r="L45" s="65" t="s">
        <v>286</v>
      </c>
      <c r="M45" s="65" t="s">
        <v>283</v>
      </c>
      <c r="O45" s="65"/>
      <c r="P45" s="65" t="s">
        <v>308</v>
      </c>
      <c r="Q45" s="65" t="s">
        <v>284</v>
      </c>
      <c r="R45" s="65" t="s">
        <v>285</v>
      </c>
      <c r="S45" s="65" t="s">
        <v>286</v>
      </c>
      <c r="T45" s="65" t="s">
        <v>283</v>
      </c>
      <c r="V45" s="65"/>
      <c r="W45" s="65" t="s">
        <v>308</v>
      </c>
      <c r="X45" s="65" t="s">
        <v>284</v>
      </c>
      <c r="Y45" s="65" t="s">
        <v>285</v>
      </c>
      <c r="Z45" s="65" t="s">
        <v>286</v>
      </c>
      <c r="AA45" s="65" t="s">
        <v>283</v>
      </c>
      <c r="AC45" s="65"/>
      <c r="AD45" s="65" t="s">
        <v>308</v>
      </c>
      <c r="AE45" s="65" t="s">
        <v>284</v>
      </c>
      <c r="AF45" s="65" t="s">
        <v>285</v>
      </c>
      <c r="AG45" s="65" t="s">
        <v>286</v>
      </c>
      <c r="AH45" s="65" t="s">
        <v>283</v>
      </c>
      <c r="AJ45" s="65"/>
      <c r="AK45" s="65" t="s">
        <v>308</v>
      </c>
      <c r="AL45" s="65" t="s">
        <v>284</v>
      </c>
      <c r="AM45" s="65" t="s">
        <v>285</v>
      </c>
      <c r="AN45" s="65" t="s">
        <v>286</v>
      </c>
      <c r="AO45" s="65" t="s">
        <v>283</v>
      </c>
      <c r="AQ45" s="65"/>
      <c r="AR45" s="65" t="s">
        <v>308</v>
      </c>
      <c r="AS45" s="65" t="s">
        <v>284</v>
      </c>
      <c r="AT45" s="65" t="s">
        <v>285</v>
      </c>
      <c r="AU45" s="65" t="s">
        <v>286</v>
      </c>
      <c r="AV45" s="65" t="s">
        <v>283</v>
      </c>
      <c r="AX45" s="65"/>
      <c r="AY45" s="65" t="s">
        <v>308</v>
      </c>
      <c r="AZ45" s="65" t="s">
        <v>284</v>
      </c>
      <c r="BA45" s="65" t="s">
        <v>285</v>
      </c>
      <c r="BB45" s="65" t="s">
        <v>286</v>
      </c>
      <c r="BC45" s="65" t="s">
        <v>283</v>
      </c>
      <c r="BE45" s="65"/>
      <c r="BF45" s="65" t="s">
        <v>308</v>
      </c>
      <c r="BG45" s="65" t="s">
        <v>284</v>
      </c>
      <c r="BH45" s="65" t="s">
        <v>285</v>
      </c>
      <c r="BI45" s="65" t="s">
        <v>286</v>
      </c>
      <c r="BJ45" s="65" t="s">
        <v>283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14.068356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9.1968979999999991</v>
      </c>
      <c r="O46" s="65" t="s">
        <v>304</v>
      </c>
      <c r="P46" s="65">
        <v>600</v>
      </c>
      <c r="Q46" s="65">
        <v>800</v>
      </c>
      <c r="R46" s="65">
        <v>0</v>
      </c>
      <c r="S46" s="65">
        <v>10000</v>
      </c>
      <c r="T46" s="65">
        <v>724.48833999999999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2.9090108E-2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2.2477583999999999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149.24977000000001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58.377600000000001</v>
      </c>
      <c r="AX46" s="65" t="s">
        <v>276</v>
      </c>
      <c r="AY46" s="65"/>
      <c r="AZ46" s="65"/>
      <c r="BA46" s="65"/>
      <c r="BB46" s="65"/>
      <c r="BC46" s="65"/>
      <c r="BE46" s="65" t="s">
        <v>322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K24" sqref="K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323</v>
      </c>
      <c r="B2" s="61" t="s">
        <v>324</v>
      </c>
      <c r="C2" s="61" t="s">
        <v>305</v>
      </c>
      <c r="D2" s="61">
        <v>62</v>
      </c>
      <c r="E2" s="61">
        <v>1592.8435999999999</v>
      </c>
      <c r="F2" s="61">
        <v>247.24727999999999</v>
      </c>
      <c r="G2" s="61">
        <v>42.249476999999999</v>
      </c>
      <c r="H2" s="61">
        <v>25.746489</v>
      </c>
      <c r="I2" s="61">
        <v>16.502987000000001</v>
      </c>
      <c r="J2" s="61">
        <v>59.287582</v>
      </c>
      <c r="K2" s="61">
        <v>30.454377999999998</v>
      </c>
      <c r="L2" s="61">
        <v>28.833203999999999</v>
      </c>
      <c r="M2" s="61">
        <v>23.212463</v>
      </c>
      <c r="N2" s="61">
        <v>2.5180411</v>
      </c>
      <c r="O2" s="61">
        <v>14.431184999999999</v>
      </c>
      <c r="P2" s="61">
        <v>1056.4893999999999</v>
      </c>
      <c r="Q2" s="61">
        <v>19.617837999999999</v>
      </c>
      <c r="R2" s="61">
        <v>627.12879999999996</v>
      </c>
      <c r="S2" s="61">
        <v>81.988939999999999</v>
      </c>
      <c r="T2" s="61">
        <v>6541.6714000000002</v>
      </c>
      <c r="U2" s="61">
        <v>2.6996959999999999</v>
      </c>
      <c r="V2" s="61">
        <v>18.864668000000002</v>
      </c>
      <c r="W2" s="61">
        <v>228.61269999999999</v>
      </c>
      <c r="X2" s="61">
        <v>138.77267000000001</v>
      </c>
      <c r="Y2" s="61">
        <v>1.4947885000000001</v>
      </c>
      <c r="Z2" s="61">
        <v>1.1547396999999999</v>
      </c>
      <c r="AA2" s="61">
        <v>14.247585000000001</v>
      </c>
      <c r="AB2" s="61">
        <v>2.0380292</v>
      </c>
      <c r="AC2" s="61">
        <v>476.31560000000002</v>
      </c>
      <c r="AD2" s="61">
        <v>6.8838986999999996</v>
      </c>
      <c r="AE2" s="61">
        <v>2.0638266000000001</v>
      </c>
      <c r="AF2" s="61">
        <v>2.8691651999999999</v>
      </c>
      <c r="AG2" s="61">
        <v>397.04068000000001</v>
      </c>
      <c r="AH2" s="61">
        <v>267.50619999999998</v>
      </c>
      <c r="AI2" s="61">
        <v>129.53450000000001</v>
      </c>
      <c r="AJ2" s="61">
        <v>1003.98315</v>
      </c>
      <c r="AK2" s="61">
        <v>3953.6914000000002</v>
      </c>
      <c r="AL2" s="61">
        <v>75.770799999999994</v>
      </c>
      <c r="AM2" s="61">
        <v>3224.6264999999999</v>
      </c>
      <c r="AN2" s="61">
        <v>131.81375</v>
      </c>
      <c r="AO2" s="61">
        <v>14.068356</v>
      </c>
      <c r="AP2" s="61">
        <v>10.245189</v>
      </c>
      <c r="AQ2" s="61">
        <v>3.8231668000000001</v>
      </c>
      <c r="AR2" s="61">
        <v>9.1968979999999991</v>
      </c>
      <c r="AS2" s="61">
        <v>724.48833999999999</v>
      </c>
      <c r="AT2" s="61">
        <v>2.9090108E-2</v>
      </c>
      <c r="AU2" s="61">
        <v>2.2477583999999999</v>
      </c>
      <c r="AV2" s="61">
        <v>149.24977000000001</v>
      </c>
      <c r="AW2" s="61">
        <v>58.377600000000001</v>
      </c>
      <c r="AX2" s="61">
        <v>0.12488638000000001</v>
      </c>
      <c r="AY2" s="61">
        <v>1.1349686000000001</v>
      </c>
      <c r="AZ2" s="61">
        <v>243.51266000000001</v>
      </c>
      <c r="BA2" s="61">
        <v>38.81785</v>
      </c>
      <c r="BB2" s="61">
        <v>11.090946000000001</v>
      </c>
      <c r="BC2" s="61">
        <v>13.418797</v>
      </c>
      <c r="BD2" s="61">
        <v>14.290661999999999</v>
      </c>
      <c r="BE2" s="61">
        <v>0.97744255999999996</v>
      </c>
      <c r="BF2" s="61">
        <v>5.6376276000000001</v>
      </c>
      <c r="BG2" s="61">
        <v>1.1518281E-3</v>
      </c>
      <c r="BH2" s="61">
        <v>5.6821019999999996E-3</v>
      </c>
      <c r="BI2" s="61">
        <v>5.1216884000000002E-3</v>
      </c>
      <c r="BJ2" s="61">
        <v>4.3416742000000001E-2</v>
      </c>
      <c r="BK2" s="61">
        <v>8.8602166000000004E-5</v>
      </c>
      <c r="BL2" s="61">
        <v>0.18160045</v>
      </c>
      <c r="BM2" s="61">
        <v>2.2126600000000001</v>
      </c>
      <c r="BN2" s="61">
        <v>0.58677435</v>
      </c>
      <c r="BO2" s="61">
        <v>39.672924000000002</v>
      </c>
      <c r="BP2" s="61">
        <v>6.1020820000000002</v>
      </c>
      <c r="BQ2" s="61">
        <v>11.819176000000001</v>
      </c>
      <c r="BR2" s="61">
        <v>46.919823000000001</v>
      </c>
      <c r="BS2" s="61">
        <v>31.825481</v>
      </c>
      <c r="BT2" s="61">
        <v>6.8662640000000001</v>
      </c>
      <c r="BU2" s="61">
        <v>3.9117119999999998E-2</v>
      </c>
      <c r="BV2" s="61">
        <v>5.7357036E-2</v>
      </c>
      <c r="BW2" s="61">
        <v>0.46161725999999997</v>
      </c>
      <c r="BX2" s="61">
        <v>0.98131840000000004</v>
      </c>
      <c r="BY2" s="61">
        <v>0.1045214</v>
      </c>
      <c r="BZ2" s="61">
        <v>6.3057825999999996E-4</v>
      </c>
      <c r="CA2" s="61">
        <v>0.70649344000000003</v>
      </c>
      <c r="CB2" s="61">
        <v>3.1185133E-2</v>
      </c>
      <c r="CC2" s="61">
        <v>0.13578673999999999</v>
      </c>
      <c r="CD2" s="61">
        <v>1.4831178</v>
      </c>
      <c r="CE2" s="61">
        <v>8.0003253999999996E-2</v>
      </c>
      <c r="CF2" s="61">
        <v>0.20858389999999999</v>
      </c>
      <c r="CG2" s="61">
        <v>4.9500000000000003E-7</v>
      </c>
      <c r="CH2" s="61">
        <v>2.1703532000000001E-2</v>
      </c>
      <c r="CI2" s="61">
        <v>6.3708406000000002E-3</v>
      </c>
      <c r="CJ2" s="61">
        <v>3.3015180000000002</v>
      </c>
      <c r="CK2" s="61">
        <v>1.7885249999999998E-2</v>
      </c>
      <c r="CL2" s="61">
        <v>0.54346570000000005</v>
      </c>
      <c r="CM2" s="61">
        <v>2.0945399</v>
      </c>
      <c r="CN2" s="61">
        <v>1823.3092999999999</v>
      </c>
      <c r="CO2" s="61">
        <v>3214.9137999999998</v>
      </c>
      <c r="CP2" s="61">
        <v>2353.4524000000001</v>
      </c>
      <c r="CQ2" s="61">
        <v>703.00350000000003</v>
      </c>
      <c r="CR2" s="61">
        <v>405.80700000000002</v>
      </c>
      <c r="CS2" s="61">
        <v>225.58869999999999</v>
      </c>
      <c r="CT2" s="61">
        <v>1898.7976000000001</v>
      </c>
      <c r="CU2" s="61">
        <v>1254.9824000000001</v>
      </c>
      <c r="CV2" s="61">
        <v>659.83870000000002</v>
      </c>
      <c r="CW2" s="61">
        <v>1501.5604000000001</v>
      </c>
      <c r="CX2" s="61">
        <v>446.86739999999998</v>
      </c>
      <c r="CY2" s="61">
        <v>2110.1875</v>
      </c>
      <c r="CZ2" s="61">
        <v>1158.9473</v>
      </c>
      <c r="DA2" s="61">
        <v>2947.442</v>
      </c>
      <c r="DB2" s="61">
        <v>2474.4395</v>
      </c>
      <c r="DC2" s="61">
        <v>4685.9984999999997</v>
      </c>
      <c r="DD2" s="61">
        <v>8015.5137000000004</v>
      </c>
      <c r="DE2" s="61">
        <v>1756.1044999999999</v>
      </c>
      <c r="DF2" s="61">
        <v>2818.4712</v>
      </c>
      <c r="DG2" s="61">
        <v>1810.7760000000001</v>
      </c>
      <c r="DH2" s="61">
        <v>78.599779999999996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38.81785</v>
      </c>
      <c r="B6">
        <f>BB2</f>
        <v>11.090946000000001</v>
      </c>
      <c r="C6">
        <f>BC2</f>
        <v>13.418797</v>
      </c>
      <c r="D6">
        <f>BD2</f>
        <v>14.290661999999999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M18" sqref="M1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21885</v>
      </c>
      <c r="C2" s="56">
        <f ca="1">YEAR(TODAY())-YEAR(B2)+IF(TODAY()&gt;=DATE(YEAR(TODAY()),MONTH(B2),DAY(B2)),0,-1)</f>
        <v>62</v>
      </c>
      <c r="E2" s="52">
        <v>154.5</v>
      </c>
      <c r="F2" s="53" t="s">
        <v>39</v>
      </c>
      <c r="G2" s="52">
        <v>57.6</v>
      </c>
      <c r="H2" s="51" t="s">
        <v>41</v>
      </c>
      <c r="I2" s="72">
        <f>ROUND(G3/E3^2,1)</f>
        <v>24.1</v>
      </c>
    </row>
    <row r="3" spans="1:9" x14ac:dyDescent="0.3">
      <c r="E3" s="51">
        <f>E2/100</f>
        <v>1.5449999999999999</v>
      </c>
      <c r="F3" s="51" t="s">
        <v>40</v>
      </c>
      <c r="G3" s="51">
        <f>G2</f>
        <v>57.6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44768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이순선, ID : H1310212)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08월 01일 11:09:48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21" sqref="AB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44768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62</v>
      </c>
      <c r="G12" s="94"/>
      <c r="H12" s="94"/>
      <c r="I12" s="94"/>
      <c r="K12" s="123">
        <f>'개인정보 및 신체계측 입력'!E2</f>
        <v>154.5</v>
      </c>
      <c r="L12" s="124"/>
      <c r="M12" s="117">
        <f>'개인정보 및 신체계측 입력'!G2</f>
        <v>57.6</v>
      </c>
      <c r="N12" s="118"/>
      <c r="O12" s="113" t="s">
        <v>271</v>
      </c>
      <c r="P12" s="107"/>
      <c r="Q12" s="90">
        <f>'개인정보 및 신체계측 입력'!I2</f>
        <v>24.1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이순선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70.888000000000005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12.113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16.998000000000001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18.5</v>
      </c>
      <c r="L72" s="36" t="s">
        <v>53</v>
      </c>
      <c r="M72" s="36">
        <f>ROUND('DRIs DATA'!K8,1)</f>
        <v>5.8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83.62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157.21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138.77000000000001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135.87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49.63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263.58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140.68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2022-08-01T06:24:10Z</dcterms:modified>
</cp:coreProperties>
</file>