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<sst xmlns="http://schemas.openxmlformats.org/spreadsheetml/2006/main" count="692" uniqueCount="337">
  <si>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</si>
  <si>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</si>
  <si>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</si>
  <si>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</si>
  <si>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</si>
  <si>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</si>
  <si>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</si>
  <si>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</si>
  <si>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</si>
  <si>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</si>
  <si>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</si>
  <si>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</si>
  <si>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</si>
  <si>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</si>
  <si>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</si>
  <si>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</si>
  <si>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</si>
  <si>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</si>
  <si>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</si>
  <si>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</si>
  <si>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</si>
  <si>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</si>
  <si>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</si>
  <si>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</si>
  <si>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</si>
  <si>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</si>
  <si>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</si>
  <si>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</si>
  <si>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</si>
  <si>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</si>
  <si>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</si>
  <si>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</si>
  <si>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</si>
  <si>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</si>
  <si>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</si>
  <si>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</si>
  <si>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</si>
  <si>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</si>
  <si>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</si>
  <si>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</si>
  <si>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</si>
  <si>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</si>
  <si>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</si>
  <si>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</si>
  <si>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</si>
  <si>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</si>
  <si>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</si>
  <si>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</si>
  <si>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</si>
  <si>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</si>
  <si>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</si>
  <si>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</si>
  <si>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</si>
  <si>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</si>
  <si>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</si>
  <si>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</si>
  <si>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</si>
  <si>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</si>
  <si>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</si>
  <si>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</si>
  <si>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</si>
  <si>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</si>
  <si>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</si>
  <si>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</si>
  <si>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</si>
  <si>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</si>
  <si>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</si>
  <si>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</si>
  <si>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</si>
  <si>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</si>
  <si>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</si>
  <si>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</si>
  <si>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</si>
  <si>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</si>
  <si>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</si>
  <si>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</si>
  <si>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</si>
  <si>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</si>
  <si>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</si>
  <si>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</si>
  <si>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</si>
  <si>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</si>
  <si>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</si>
  <si>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</si>
  <si>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</si>
  <si>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</si>
  <si>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</si>
  <si>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</si>
  <si>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</si>
  <si>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</si>
  <si>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</si>
  <si>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</si>
  <si>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</si>
  <si>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</si>
  <si>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</si>
  <si>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</si>
  <si>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</si>
  <si>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</si>
  <si>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</si>
  <si>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</si>
  <si>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</si>
  <si>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</si>
  <si>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</si>
  <si>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</si>
  <si>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</si>
  <si>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</si>
  <si>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</si>
  <si>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</si>
  <si>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</si>
  <si>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</si>
  <si>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</si>
  <si>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</si>
  <si>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</si>
  <si>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</si>
  <si>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</si>
  <si>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</si>
  <si>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</si>
  <si>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</si>
  <si>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</si>
  <si>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</si>
  <si>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</si>
  <si>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</si>
  <si>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</si>
  <si>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</si>
  <si>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</si>
  <si>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</si>
  <si>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</si>
  <si>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</si>
  <si>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</si>
  <si>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</si>
  <si>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</si>
  <si>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</si>
  <si>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</si>
  <si>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</si>
  <si>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</si>
  <si>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</si>
  <si>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</si>
  <si>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</si>
  <si>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</si>
  <si>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</si>
  <si>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</si>
  <si>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</si>
  <si>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</si>
  <si>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</si>
  <si>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</si>
  <si>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</si>
  <si>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</si>
  <si>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</si>
  <si>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</si>
  <si>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</si>
  <si>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</si>
  <si>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</si>
  <si>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</si>
  <si>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</si>
  <si>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</si>
  <si>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</si>
  <si>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</si>
  <si>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</si>
  <si>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</si>
  <si>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</si>
  <si>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</si>
  <si>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</si>
  <si>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</si>
  <si>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</si>
  <si>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</si>
  <si>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</si>
  <si>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</si>
  <si>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</si>
  <si>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</si>
  <si>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</si>
  <si>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</si>
  <si>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</si>
  <si>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</si>
  <si>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</si>
  <si>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</si>
  <si>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</si>
  <si>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</si>
  <si>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</si>
  <si>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</si>
  <si>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</si>
  <si>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</si>
  <si>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</si>
  <si>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</si>
  <si>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</si>
  <si>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</si>
  <si>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</si>
  <si>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</si>
  <si>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</si>
  <si>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</si>
  <si>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</si>
  <si>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</si>
  <si>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</si>
  <si>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</si>
  <si>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</si>
  <si>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</si>
  <si>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</si>
  <si>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</si>
  <si>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</si>
  <si>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</si>
  <si>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</si>
  <si>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</si>
  <si>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</si>
  <si>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</si>
  <si>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</si>
  <si>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</si>
  <si>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</si>
  <si>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</si>
  <si>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</si>
  <si>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</si>
  <si>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</si>
  <si>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</si>
  <si>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</si>
  <si>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</si>
  <si>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</si>
  <si>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</si>
  <si>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</si>
  <si>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</si>
  <si>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</si>
  <si>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</si>
  <si>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</si>
  <si>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</si>
  <si>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</si>
  <si>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</si>
  <si>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</si>
  <si>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</si>
  <si>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</si>
  <si>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</si>
  <si>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</si>
  <si>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</si>
  <si>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</si>
  <si>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</si>
  <si>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</si>
  <si>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</si>
  <si>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</si>
  <si>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</si>
  <si>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</si>
  <si>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</si>
  <si>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</si>
  <si>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</si>
  <si>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</si>
  <si>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</si>
  <si>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</si>
  <si>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</si>
  <si>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</si>
  <si>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</si>
  <si>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</si>
  <si>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</si>
  <si>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</si>
  <si>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</si>
  <si>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</si>
  <si>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</si>
  <si>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</si>
  <si>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</si>
  <si>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</si>
  <si>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</si>
  <si>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</si>
  <si>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</si>
  <si>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</si>
  <si>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</si>
  <si>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</si>
  <si>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</si>
  <si>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</si>
  <si>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</si>
  <si>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</si>
  <si>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</si>
  <si>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</si>
  <si>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</si>
  <si>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</si>
  <si>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</si>
  <si>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</si>
  <si>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</si>
  <si>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</si>
  <si>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</si>
  <si>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</si>
  <si>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</si>
  <si>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</si>
  <si>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</si>
  <si>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</si>
  <si>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</si>
  <si>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</si>
  <si>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</si>
  <si>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</si>
  <si>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</si>
  <si>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</si>
  <si>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</si>
  <si>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</si>
  <si>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</si>
  <si>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</si>
  <si>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</si>
  <si>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</si>
  <si>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</si>
  <si>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</si>
  <si>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</si>
  <si>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</si>
  <si>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</si>
  <si>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</si>
  <si>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</si>
  <si>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</si>
  <si>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</si>
  <si>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</si>
  <si>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</si>
  <si>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</si>
  <si>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</si>
  <si>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</si>
  <si>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</si>
  <si>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</si>
  <si>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</si>
  <si>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</si>
  <si>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</si>
  <si>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</si>
  <si>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</si>
  <si>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</si>
  <si>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</si>
  <si>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</si>
  <si>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</si>
  <si>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</si>
  <si>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</si>
  <si>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</si>
  <si>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</si>
  <si>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</si>
  <si>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</si>
  <si>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</si>
  <si>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H1310220</t>
  </si>
  <si>
    <t>김명진</t>
  </si>
  <si>
    <t>(설문지 : FFQ 95문항 설문지, 사용자 : 김명진, ID : H1310220)</t>
  </si>
  <si>
    <t>출력시각</t>
    <phoneticPr fontId="1" type="noConversion"/>
  </si>
  <si>
    <t>2022년 09월 08일 10:11:37</t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</si>
  <si>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</si>
  <si>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</si>
  <si>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</si>
  <si>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</si>
  <si>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적정비율(최대)</t>
    <phoneticPr fontId="1" type="noConversion"/>
  </si>
  <si>
    <t>비타민A</t>
    <phoneticPr fontId="1" type="noConversion"/>
  </si>
  <si>
    <t>비타민D</t>
    <phoneticPr fontId="1" type="noConversion"/>
  </si>
  <si>
    <t>니아신</t>
    <phoneticPr fontId="1" type="noConversion"/>
  </si>
  <si>
    <t>다량 무기질</t>
    <phoneticPr fontId="1" type="noConversion"/>
  </si>
  <si>
    <t>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</si>
</sst>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67.055949999999996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700824"/>
        <c:axId val="535241064"/>
      </c:barChart>
      <c:catAx>
        <c:axId val="65570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41064"/>
        <c:crosses val="autoZero"/>
        <c:auto val="1"/>
        <c:lblAlgn val="ctr"/>
        <c:lblOffset val="100"/>
        <c:noMultiLvlLbl val="0"/>
      </c:catAx>
      <c:valAx>
        <c:axId val="53524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70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1.6545122000000001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226448"/>
        <c:axId val="547226840"/>
      </c:barChart>
      <c:catAx>
        <c:axId val="54722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226840"/>
        <c:crosses val="autoZero"/>
        <c:auto val="1"/>
        <c:lblAlgn val="ctr"/>
        <c:lblOffset val="100"/>
        <c:noMultiLvlLbl val="0"/>
      </c:catAx>
      <c:valAx>
        <c:axId val="54722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22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0.334061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228408"/>
        <c:axId val="657402672"/>
      </c:barChart>
      <c:catAx>
        <c:axId val="54722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402672"/>
        <c:crosses val="autoZero"/>
        <c:auto val="1"/>
        <c:lblAlgn val="ctr"/>
        <c:lblOffset val="100"/>
        <c:noMultiLvlLbl val="0"/>
      </c:catAx>
      <c:valAx>
        <c:axId val="65740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22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1070.7103999999999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7403064"/>
        <c:axId val="657403456"/>
      </c:barChart>
      <c:catAx>
        <c:axId val="65740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403456"/>
        <c:crosses val="autoZero"/>
        <c:auto val="1"/>
        <c:lblAlgn val="ctr"/>
        <c:lblOffset val="100"/>
        <c:noMultiLvlLbl val="0"/>
      </c:catAx>
      <c:valAx>
        <c:axId val="65740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740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2140.2356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7400320"/>
        <c:axId val="657402280"/>
      </c:barChart>
      <c:catAx>
        <c:axId val="65740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402280"/>
        <c:crosses val="autoZero"/>
        <c:auto val="1"/>
        <c:lblAlgn val="ctr"/>
        <c:lblOffset val="100"/>
        <c:noMultiLvlLbl val="0"/>
      </c:catAx>
      <c:valAx>
        <c:axId val="6574022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74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38.554012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7401104"/>
        <c:axId val="657401888"/>
      </c:barChart>
      <c:catAx>
        <c:axId val="65740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401888"/>
        <c:crosses val="autoZero"/>
        <c:auto val="1"/>
        <c:lblAlgn val="ctr"/>
        <c:lblOffset val="100"/>
        <c:noMultiLvlLbl val="0"/>
      </c:catAx>
      <c:valAx>
        <c:axId val="65740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740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82.464619999999996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905208"/>
        <c:axId val="545906384"/>
      </c:barChart>
      <c:catAx>
        <c:axId val="54590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906384"/>
        <c:crosses val="autoZero"/>
        <c:auto val="1"/>
        <c:lblAlgn val="ctr"/>
        <c:lblOffset val="100"/>
        <c:noMultiLvlLbl val="0"/>
      </c:catAx>
      <c:valAx>
        <c:axId val="54590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90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11.154994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907952"/>
        <c:axId val="545907168"/>
      </c:barChart>
      <c:catAx>
        <c:axId val="54590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907168"/>
        <c:crosses val="autoZero"/>
        <c:auto val="1"/>
        <c:lblAlgn val="ctr"/>
        <c:lblOffset val="100"/>
        <c:noMultiLvlLbl val="0"/>
      </c:catAx>
      <c:valAx>
        <c:axId val="545907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90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457.74173000000002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904816"/>
        <c:axId val="545905600"/>
      </c:barChart>
      <c:catAx>
        <c:axId val="54590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905600"/>
        <c:crosses val="autoZero"/>
        <c:auto val="1"/>
        <c:lblAlgn val="ctr"/>
        <c:lblOffset val="100"/>
        <c:noMultiLvlLbl val="0"/>
      </c:catAx>
      <c:valAx>
        <c:axId val="5459056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90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0.10088221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698288"/>
        <c:axId val="654699464"/>
      </c:barChart>
      <c:catAx>
        <c:axId val="65469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699464"/>
        <c:crosses val="autoZero"/>
        <c:auto val="1"/>
        <c:lblAlgn val="ctr"/>
        <c:lblOffset val="100"/>
        <c:noMultiLvlLbl val="0"/>
      </c:catAx>
      <c:valAx>
        <c:axId val="65469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69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2.9655260000000001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699072"/>
        <c:axId val="654698680"/>
      </c:barChart>
      <c:catAx>
        <c:axId val="65469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698680"/>
        <c:crosses val="autoZero"/>
        <c:auto val="1"/>
        <c:lblAlgn val="ctr"/>
        <c:lblOffset val="100"/>
        <c:noMultiLvlLbl val="0"/>
      </c:catAx>
      <c:valAx>
        <c:axId val="65469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6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15.345243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241456"/>
        <c:axId val="535241848"/>
      </c:barChart>
      <c:catAx>
        <c:axId val="53524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41848"/>
        <c:crosses val="autoZero"/>
        <c:auto val="1"/>
        <c:lblAlgn val="ctr"/>
        <c:lblOffset val="100"/>
        <c:noMultiLvlLbl val="0"/>
      </c:catAx>
      <c:valAx>
        <c:axId val="53524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24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154.0873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697504"/>
        <c:axId val="654697896"/>
      </c:barChart>
      <c:catAx>
        <c:axId val="65469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697896"/>
        <c:crosses val="autoZero"/>
        <c:auto val="1"/>
        <c:lblAlgn val="ctr"/>
        <c:lblOffset val="100"/>
        <c:noMultiLvlLbl val="0"/>
      </c:catAx>
      <c:valAx>
        <c:axId val="65469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6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92.830799999999996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700248"/>
        <c:axId val="544311392"/>
      </c:barChart>
      <c:catAx>
        <c:axId val="65470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311392"/>
        <c:crosses val="autoZero"/>
        <c:auto val="1"/>
        <c:lblAlgn val="ctr"/>
        <c:lblOffset val="100"/>
        <c:noMultiLvlLbl val="0"/>
      </c:catAx>
      <c:valAx>
        <c:axId val="54431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70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4.6319999999999997</c:v>
                </c:pt>
                <c:pt idx="1">
                  <c:v>11.866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8924552"/>
        <c:axId val="548921416"/>
      </c:barChart>
      <c:catAx>
        <c:axId val="54892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921416"/>
        <c:crosses val="autoZero"/>
        <c:auto val="1"/>
        <c:lblAlgn val="ctr"/>
        <c:lblOffset val="100"/>
        <c:noMultiLvlLbl val="0"/>
      </c:catAx>
      <c:valAx>
        <c:axId val="54892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92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12.642041000000001</c:v>
                </c:pt>
                <c:pt idx="1">
                  <c:v>16.451322999999999</c:v>
                </c:pt>
                <c:pt idx="2">
                  <c:v>12.581113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325.05362000000002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922592"/>
        <c:axId val="548922984"/>
      </c:barChart>
      <c:catAx>
        <c:axId val="54892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922984"/>
        <c:crosses val="autoZero"/>
        <c:auto val="1"/>
        <c:lblAlgn val="ctr"/>
        <c:lblOffset val="100"/>
        <c:noMultiLvlLbl val="0"/>
      </c:catAx>
      <c:valAx>
        <c:axId val="548922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9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15.337236000000001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20144"/>
        <c:axId val="408719360"/>
      </c:barChart>
      <c:catAx>
        <c:axId val="4087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19360"/>
        <c:crosses val="autoZero"/>
        <c:auto val="1"/>
        <c:lblAlgn val="ctr"/>
        <c:lblOffset val="100"/>
        <c:noMultiLvlLbl val="0"/>
      </c:catAx>
      <c:valAx>
        <c:axId val="4087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73.347999999999999</c:v>
                </c:pt>
                <c:pt idx="1">
                  <c:v>10.314</c:v>
                </c:pt>
                <c:pt idx="2">
                  <c:v>16.338000000000001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8720928"/>
        <c:axId val="408718968"/>
      </c:barChart>
      <c:catAx>
        <c:axId val="40872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18968"/>
        <c:crosses val="autoZero"/>
        <c:auto val="1"/>
        <c:lblAlgn val="ctr"/>
        <c:lblOffset val="100"/>
        <c:noMultiLvlLbl val="0"/>
      </c:catAx>
      <c:valAx>
        <c:axId val="4087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2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1959.4490000000001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17792"/>
        <c:axId val="408718184"/>
      </c:barChart>
      <c:catAx>
        <c:axId val="4087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18184"/>
        <c:crosses val="autoZero"/>
        <c:auto val="1"/>
        <c:lblAlgn val="ctr"/>
        <c:lblOffset val="100"/>
        <c:noMultiLvlLbl val="0"/>
      </c:catAx>
      <c:valAx>
        <c:axId val="408718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1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45.149951999999999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21320"/>
        <c:axId val="188796712"/>
      </c:barChart>
      <c:catAx>
        <c:axId val="40872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796712"/>
        <c:crosses val="autoZero"/>
        <c:auto val="1"/>
        <c:lblAlgn val="ctr"/>
        <c:lblOffset val="100"/>
        <c:noMultiLvlLbl val="0"/>
      </c:catAx>
      <c:valAx>
        <c:axId val="188796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2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273.68054000000001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794752"/>
        <c:axId val="188796320"/>
      </c:barChart>
      <c:catAx>
        <c:axId val="18879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796320"/>
        <c:crosses val="autoZero"/>
        <c:auto val="1"/>
        <c:lblAlgn val="ctr"/>
        <c:lblOffset val="100"/>
        <c:noMultiLvlLbl val="0"/>
      </c:catAx>
      <c:valAx>
        <c:axId val="18879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79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3.1923482000000001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240280"/>
        <c:axId val="544318632"/>
      </c:barChart>
      <c:catAx>
        <c:axId val="53524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318632"/>
        <c:crosses val="autoZero"/>
        <c:auto val="1"/>
        <c:lblAlgn val="ctr"/>
        <c:lblOffset val="100"/>
        <c:noMultiLvlLbl val="0"/>
      </c:catAx>
      <c:valAx>
        <c:axId val="54431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24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3545.8728000000001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795928"/>
        <c:axId val="188797104"/>
      </c:barChart>
      <c:catAx>
        <c:axId val="18879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797104"/>
        <c:crosses val="autoZero"/>
        <c:auto val="1"/>
        <c:lblAlgn val="ctr"/>
        <c:lblOffset val="100"/>
        <c:noMultiLvlLbl val="0"/>
      </c:catAx>
      <c:valAx>
        <c:axId val="18879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79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11.531739999999999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797888"/>
        <c:axId val="188797496"/>
      </c:barChart>
      <c:catAx>
        <c:axId val="18879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797496"/>
        <c:crosses val="autoZero"/>
        <c:auto val="1"/>
        <c:lblAlgn val="ctr"/>
        <c:lblOffset val="100"/>
        <c:noMultiLvlLbl val="0"/>
      </c:catAx>
      <c:valAx>
        <c:axId val="18879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7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2.2094626000000002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222824"/>
        <c:axId val="534223608"/>
      </c:barChart>
      <c:catAx>
        <c:axId val="53422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223608"/>
        <c:crosses val="autoZero"/>
        <c:auto val="1"/>
        <c:lblAlgn val="ctr"/>
        <c:lblOffset val="100"/>
        <c:noMultiLvlLbl val="0"/>
      </c:catAx>
      <c:valAx>
        <c:axId val="53422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22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127.73350499999999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319024"/>
        <c:axId val="544318240"/>
      </c:barChart>
      <c:catAx>
        <c:axId val="54431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318240"/>
        <c:crosses val="autoZero"/>
        <c:auto val="1"/>
        <c:lblAlgn val="ctr"/>
        <c:lblOffset val="100"/>
        <c:noMultiLvlLbl val="0"/>
      </c:catAx>
      <c:valAx>
        <c:axId val="54431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31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1.1304559999999999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319416"/>
        <c:axId val="544319808"/>
      </c:barChart>
      <c:catAx>
        <c:axId val="54431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319808"/>
        <c:crosses val="autoZero"/>
        <c:auto val="1"/>
        <c:lblAlgn val="ctr"/>
        <c:lblOffset val="100"/>
        <c:noMultiLvlLbl val="0"/>
      </c:catAx>
      <c:valAx>
        <c:axId val="544319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31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14.340510999999999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320592"/>
        <c:axId val="535238712"/>
      </c:barChart>
      <c:catAx>
        <c:axId val="54432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38712"/>
        <c:crosses val="autoZero"/>
        <c:auto val="1"/>
        <c:lblAlgn val="ctr"/>
        <c:lblOffset val="100"/>
        <c:noMultiLvlLbl val="0"/>
      </c:catAx>
      <c:valAx>
        <c:axId val="53523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32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2.2094626000000002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239496"/>
        <c:axId val="535239888"/>
      </c:barChart>
      <c:catAx>
        <c:axId val="53523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239888"/>
        <c:crosses val="autoZero"/>
        <c:auto val="1"/>
        <c:lblAlgn val="ctr"/>
        <c:lblOffset val="100"/>
        <c:noMultiLvlLbl val="0"/>
      </c:catAx>
      <c:valAx>
        <c:axId val="53523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23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367.97174000000001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228800"/>
        <c:axId val="547227624"/>
      </c:barChart>
      <c:catAx>
        <c:axId val="54722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227624"/>
        <c:crosses val="autoZero"/>
        <c:auto val="1"/>
        <c:lblAlgn val="ctr"/>
        <c:lblOffset val="100"/>
        <c:noMultiLvlLbl val="0"/>
      </c:catAx>
      <c:valAx>
        <c:axId val="54722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22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6.8596050000000002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225664"/>
        <c:axId val="547227232"/>
      </c:barChart>
      <c:catAx>
        <c:axId val="54722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227232"/>
        <c:crosses val="autoZero"/>
        <c:auto val="1"/>
        <c:lblAlgn val="ctr"/>
        <c:lblOffset val="100"/>
        <c:noMultiLvlLbl val="0"/>
      </c:catAx>
      <c:valAx>
        <c:axId val="54722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2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김명진, ID : H1310220)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08일 10:11:37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1959.4490000000001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67.055949999999996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15.345243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73.347999999999999</v>
      </c>
      <c r="G8" s="59">
        <f>'DRIs DATA 입력'!G8</f>
        <v>10.314</v>
      </c>
      <c r="H8" s="59">
        <f>'DRIs DATA 입력'!H8</f>
        <v>16.338000000000001</v>
      </c>
      <c r="I8" s="46"/>
      <c r="J8" s="59" t="s">
        <v>216</v>
      </c>
      <c r="K8" s="59">
        <f>'DRIs DATA 입력'!K8</f>
        <v>4.6319999999999997</v>
      </c>
      <c r="L8" s="59">
        <f>'DRIs DATA 입력'!L8</f>
        <v>11.866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325.05362000000002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15.337236000000001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3.1923482000000001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127.73350499999999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45.149951999999999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1.4627239000000001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1.1304559999999999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14.340510999999999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2.2094626000000002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367.97174000000001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6.8596050000000002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1.6545122000000001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0.334061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273.68054000000001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1070.7103999999999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3545.8728000000001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2140.2356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38.554012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82.464619999999996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11.531739999999999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11.154994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457.74173000000002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0.10088221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2.9655260000000001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154.0873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92.830799999999996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66" sqref="D6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324</v>
      </c>
      <c r="G1" s="62" t="s">
        <v>325</v>
      </c>
      <c r="H1" s="61" t="s">
        <v>326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327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328</v>
      </c>
      <c r="V4" s="67"/>
      <c r="W4" s="67"/>
      <c r="X4" s="67"/>
      <c r="Y4" s="67"/>
      <c r="Z4" s="67"/>
    </row>
    <row r="5" spans="1:27" x14ac:dyDescent="0.3">
      <c r="A5" s="65"/>
      <c r="B5" s="65" t="s">
        <v>329</v>
      </c>
      <c r="C5" s="65" t="s">
        <v>330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283</v>
      </c>
      <c r="N5" s="65"/>
      <c r="O5" s="65" t="s">
        <v>284</v>
      </c>
      <c r="P5" s="65" t="s">
        <v>285</v>
      </c>
      <c r="Q5" s="65" t="s">
        <v>286</v>
      </c>
      <c r="R5" s="65" t="s">
        <v>287</v>
      </c>
      <c r="S5" s="65" t="s">
        <v>330</v>
      </c>
      <c r="U5" s="65"/>
      <c r="V5" s="65" t="s">
        <v>284</v>
      </c>
      <c r="W5" s="65" t="s">
        <v>285</v>
      </c>
      <c r="X5" s="65" t="s">
        <v>286</v>
      </c>
      <c r="Y5" s="65" t="s">
        <v>287</v>
      </c>
      <c r="Z5" s="65" t="s">
        <v>330</v>
      </c>
    </row>
    <row r="6" spans="1:27" x14ac:dyDescent="0.3">
      <c r="A6" s="65" t="s">
        <v>279</v>
      </c>
      <c r="B6" s="65">
        <v>2400</v>
      </c>
      <c r="C6" s="65">
        <v>1959.4490000000001</v>
      </c>
      <c r="E6" s="65" t="s">
        <v>288</v>
      </c>
      <c r="F6" s="65">
        <v>55</v>
      </c>
      <c r="G6" s="65">
        <v>15</v>
      </c>
      <c r="H6" s="65">
        <v>7</v>
      </c>
      <c r="J6" s="65" t="s">
        <v>288</v>
      </c>
      <c r="K6" s="65">
        <v>0.1</v>
      </c>
      <c r="L6" s="65">
        <v>4</v>
      </c>
      <c r="N6" s="65" t="s">
        <v>289</v>
      </c>
      <c r="O6" s="65">
        <v>50</v>
      </c>
      <c r="P6" s="65">
        <v>60</v>
      </c>
      <c r="Q6" s="65">
        <v>0</v>
      </c>
      <c r="R6" s="65">
        <v>0</v>
      </c>
      <c r="S6" s="65">
        <v>67.055949999999996</v>
      </c>
      <c r="U6" s="65" t="s">
        <v>290</v>
      </c>
      <c r="V6" s="65">
        <v>0</v>
      </c>
      <c r="W6" s="65">
        <v>0</v>
      </c>
      <c r="X6" s="65">
        <v>25</v>
      </c>
      <c r="Y6" s="65">
        <v>0</v>
      </c>
      <c r="Z6" s="65">
        <v>15.345243</v>
      </c>
    </row>
    <row r="7" spans="1:27" x14ac:dyDescent="0.3">
      <c r="E7" s="65" t="s">
        <v>331</v>
      </c>
      <c r="F7" s="65">
        <v>65</v>
      </c>
      <c r="G7" s="65">
        <v>30</v>
      </c>
      <c r="H7" s="65">
        <v>20</v>
      </c>
      <c r="J7" s="65" t="s">
        <v>331</v>
      </c>
      <c r="K7" s="65">
        <v>1</v>
      </c>
      <c r="L7" s="65">
        <v>10</v>
      </c>
    </row>
    <row r="8" spans="1:27" x14ac:dyDescent="0.3">
      <c r="E8" s="65" t="s">
        <v>291</v>
      </c>
      <c r="F8" s="65">
        <v>73.347999999999999</v>
      </c>
      <c r="G8" s="65">
        <v>10.314</v>
      </c>
      <c r="H8" s="65">
        <v>16.338000000000001</v>
      </c>
      <c r="J8" s="65" t="s">
        <v>291</v>
      </c>
      <c r="K8" s="65">
        <v>4.6319999999999997</v>
      </c>
      <c r="L8" s="65">
        <v>11.866</v>
      </c>
    </row>
    <row r="13" spans="1:27" x14ac:dyDescent="0.3">
      <c r="A13" s="66" t="s">
        <v>292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332</v>
      </c>
      <c r="B14" s="67"/>
      <c r="C14" s="67"/>
      <c r="D14" s="67"/>
      <c r="E14" s="67"/>
      <c r="F14" s="67"/>
      <c r="H14" s="67" t="s">
        <v>293</v>
      </c>
      <c r="I14" s="67"/>
      <c r="J14" s="67"/>
      <c r="K14" s="67"/>
      <c r="L14" s="67"/>
      <c r="M14" s="67"/>
      <c r="O14" s="67" t="s">
        <v>333</v>
      </c>
      <c r="P14" s="67"/>
      <c r="Q14" s="67"/>
      <c r="R14" s="67"/>
      <c r="S14" s="67"/>
      <c r="T14" s="67"/>
      <c r="V14" s="67" t="s">
        <v>294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284</v>
      </c>
      <c r="C15" s="65" t="s">
        <v>285</v>
      </c>
      <c r="D15" s="65" t="s">
        <v>286</v>
      </c>
      <c r="E15" s="65" t="s">
        <v>287</v>
      </c>
      <c r="F15" s="65" t="s">
        <v>330</v>
      </c>
      <c r="H15" s="65"/>
      <c r="I15" s="65" t="s">
        <v>284</v>
      </c>
      <c r="J15" s="65" t="s">
        <v>285</v>
      </c>
      <c r="K15" s="65" t="s">
        <v>286</v>
      </c>
      <c r="L15" s="65" t="s">
        <v>287</v>
      </c>
      <c r="M15" s="65" t="s">
        <v>330</v>
      </c>
      <c r="O15" s="65"/>
      <c r="P15" s="65" t="s">
        <v>284</v>
      </c>
      <c r="Q15" s="65" t="s">
        <v>285</v>
      </c>
      <c r="R15" s="65" t="s">
        <v>286</v>
      </c>
      <c r="S15" s="65" t="s">
        <v>287</v>
      </c>
      <c r="T15" s="65" t="s">
        <v>330</v>
      </c>
      <c r="V15" s="65"/>
      <c r="W15" s="65" t="s">
        <v>284</v>
      </c>
      <c r="X15" s="65" t="s">
        <v>285</v>
      </c>
      <c r="Y15" s="65" t="s">
        <v>286</v>
      </c>
      <c r="Z15" s="65" t="s">
        <v>287</v>
      </c>
      <c r="AA15" s="65" t="s">
        <v>330</v>
      </c>
    </row>
    <row r="16" spans="1:27" x14ac:dyDescent="0.3">
      <c r="A16" s="65" t="s">
        <v>295</v>
      </c>
      <c r="B16" s="65">
        <v>550</v>
      </c>
      <c r="C16" s="65">
        <v>750</v>
      </c>
      <c r="D16" s="65">
        <v>0</v>
      </c>
      <c r="E16" s="65">
        <v>3000</v>
      </c>
      <c r="F16" s="65">
        <v>325.05362000000002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15.337236000000001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3.1923482000000001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127.73350499999999</v>
      </c>
    </row>
    <row r="23" spans="1:62" x14ac:dyDescent="0.3">
      <c r="A23" s="66" t="s">
        <v>296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297</v>
      </c>
      <c r="B24" s="67"/>
      <c r="C24" s="67"/>
      <c r="D24" s="67"/>
      <c r="E24" s="67"/>
      <c r="F24" s="67"/>
      <c r="H24" s="67" t="s">
        <v>298</v>
      </c>
      <c r="I24" s="67"/>
      <c r="J24" s="67"/>
      <c r="K24" s="67"/>
      <c r="L24" s="67"/>
      <c r="M24" s="67"/>
      <c r="O24" s="67" t="s">
        <v>299</v>
      </c>
      <c r="P24" s="67"/>
      <c r="Q24" s="67"/>
      <c r="R24" s="67"/>
      <c r="S24" s="67"/>
      <c r="T24" s="67"/>
      <c r="V24" s="67" t="s">
        <v>334</v>
      </c>
      <c r="W24" s="67"/>
      <c r="X24" s="67"/>
      <c r="Y24" s="67"/>
      <c r="Z24" s="67"/>
      <c r="AA24" s="67"/>
      <c r="AC24" s="67" t="s">
        <v>300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302</v>
      </c>
      <c r="AR24" s="67"/>
      <c r="AS24" s="67"/>
      <c r="AT24" s="67"/>
      <c r="AU24" s="67"/>
      <c r="AV24" s="67"/>
      <c r="AX24" s="67" t="s">
        <v>303</v>
      </c>
      <c r="AY24" s="67"/>
      <c r="AZ24" s="67"/>
      <c r="BA24" s="67"/>
      <c r="BB24" s="67"/>
      <c r="BC24" s="67"/>
      <c r="BE24" s="67" t="s">
        <v>304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284</v>
      </c>
      <c r="C25" s="65" t="s">
        <v>285</v>
      </c>
      <c r="D25" s="65" t="s">
        <v>286</v>
      </c>
      <c r="E25" s="65" t="s">
        <v>287</v>
      </c>
      <c r="F25" s="65" t="s">
        <v>330</v>
      </c>
      <c r="H25" s="65"/>
      <c r="I25" s="65" t="s">
        <v>284</v>
      </c>
      <c r="J25" s="65" t="s">
        <v>285</v>
      </c>
      <c r="K25" s="65" t="s">
        <v>286</v>
      </c>
      <c r="L25" s="65" t="s">
        <v>287</v>
      </c>
      <c r="M25" s="65" t="s">
        <v>330</v>
      </c>
      <c r="O25" s="65"/>
      <c r="P25" s="65" t="s">
        <v>284</v>
      </c>
      <c r="Q25" s="65" t="s">
        <v>285</v>
      </c>
      <c r="R25" s="65" t="s">
        <v>286</v>
      </c>
      <c r="S25" s="65" t="s">
        <v>287</v>
      </c>
      <c r="T25" s="65" t="s">
        <v>330</v>
      </c>
      <c r="V25" s="65"/>
      <c r="W25" s="65" t="s">
        <v>284</v>
      </c>
      <c r="X25" s="65" t="s">
        <v>285</v>
      </c>
      <c r="Y25" s="65" t="s">
        <v>286</v>
      </c>
      <c r="Z25" s="65" t="s">
        <v>287</v>
      </c>
      <c r="AA25" s="65" t="s">
        <v>330</v>
      </c>
      <c r="AC25" s="65"/>
      <c r="AD25" s="65" t="s">
        <v>284</v>
      </c>
      <c r="AE25" s="65" t="s">
        <v>285</v>
      </c>
      <c r="AF25" s="65" t="s">
        <v>286</v>
      </c>
      <c r="AG25" s="65" t="s">
        <v>287</v>
      </c>
      <c r="AH25" s="65" t="s">
        <v>330</v>
      </c>
      <c r="AJ25" s="65"/>
      <c r="AK25" s="65" t="s">
        <v>284</v>
      </c>
      <c r="AL25" s="65" t="s">
        <v>285</v>
      </c>
      <c r="AM25" s="65" t="s">
        <v>286</v>
      </c>
      <c r="AN25" s="65" t="s">
        <v>287</v>
      </c>
      <c r="AO25" s="65" t="s">
        <v>330</v>
      </c>
      <c r="AQ25" s="65"/>
      <c r="AR25" s="65" t="s">
        <v>284</v>
      </c>
      <c r="AS25" s="65" t="s">
        <v>285</v>
      </c>
      <c r="AT25" s="65" t="s">
        <v>286</v>
      </c>
      <c r="AU25" s="65" t="s">
        <v>287</v>
      </c>
      <c r="AV25" s="65" t="s">
        <v>330</v>
      </c>
      <c r="AX25" s="65"/>
      <c r="AY25" s="65" t="s">
        <v>284</v>
      </c>
      <c r="AZ25" s="65" t="s">
        <v>285</v>
      </c>
      <c r="BA25" s="65" t="s">
        <v>286</v>
      </c>
      <c r="BB25" s="65" t="s">
        <v>287</v>
      </c>
      <c r="BC25" s="65" t="s">
        <v>330</v>
      </c>
      <c r="BE25" s="65"/>
      <c r="BF25" s="65" t="s">
        <v>284</v>
      </c>
      <c r="BG25" s="65" t="s">
        <v>285</v>
      </c>
      <c r="BH25" s="65" t="s">
        <v>286</v>
      </c>
      <c r="BI25" s="65" t="s">
        <v>287</v>
      </c>
      <c r="BJ25" s="65" t="s">
        <v>330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45.149951999999999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1.4627239000000001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1.1304559999999999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14.340510999999999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2.2094626000000002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367.97174000000001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6.8596050000000002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1.6545122000000001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0.334061</v>
      </c>
    </row>
    <row r="33" spans="1:68" x14ac:dyDescent="0.3">
      <c r="A33" s="66" t="s">
        <v>335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309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284</v>
      </c>
      <c r="C35" s="65" t="s">
        <v>285</v>
      </c>
      <c r="D35" s="65" t="s">
        <v>286</v>
      </c>
      <c r="E35" s="65" t="s">
        <v>287</v>
      </c>
      <c r="F35" s="65" t="s">
        <v>330</v>
      </c>
      <c r="H35" s="65"/>
      <c r="I35" s="65" t="s">
        <v>284</v>
      </c>
      <c r="J35" s="65" t="s">
        <v>285</v>
      </c>
      <c r="K35" s="65" t="s">
        <v>286</v>
      </c>
      <c r="L35" s="65" t="s">
        <v>287</v>
      </c>
      <c r="M35" s="65" t="s">
        <v>330</v>
      </c>
      <c r="O35" s="65"/>
      <c r="P35" s="65" t="s">
        <v>284</v>
      </c>
      <c r="Q35" s="65" t="s">
        <v>285</v>
      </c>
      <c r="R35" s="65" t="s">
        <v>286</v>
      </c>
      <c r="S35" s="65" t="s">
        <v>287</v>
      </c>
      <c r="T35" s="65" t="s">
        <v>330</v>
      </c>
      <c r="V35" s="65"/>
      <c r="W35" s="65" t="s">
        <v>284</v>
      </c>
      <c r="X35" s="65" t="s">
        <v>285</v>
      </c>
      <c r="Y35" s="65" t="s">
        <v>286</v>
      </c>
      <c r="Z35" s="65" t="s">
        <v>287</v>
      </c>
      <c r="AA35" s="65" t="s">
        <v>330</v>
      </c>
      <c r="AC35" s="65"/>
      <c r="AD35" s="65" t="s">
        <v>284</v>
      </c>
      <c r="AE35" s="65" t="s">
        <v>285</v>
      </c>
      <c r="AF35" s="65" t="s">
        <v>286</v>
      </c>
      <c r="AG35" s="65" t="s">
        <v>287</v>
      </c>
      <c r="AH35" s="65" t="s">
        <v>330</v>
      </c>
      <c r="AJ35" s="65"/>
      <c r="AK35" s="65" t="s">
        <v>284</v>
      </c>
      <c r="AL35" s="65" t="s">
        <v>285</v>
      </c>
      <c r="AM35" s="65" t="s">
        <v>286</v>
      </c>
      <c r="AN35" s="65" t="s">
        <v>287</v>
      </c>
      <c r="AO35" s="65" t="s">
        <v>330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273.68054000000001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1070.7103999999999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3545.8728000000001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2140.2356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38.554012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82.464619999999996</v>
      </c>
    </row>
    <row r="43" spans="1:68" x14ac:dyDescent="0.3">
      <c r="A43" s="66" t="s">
        <v>310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336</v>
      </c>
      <c r="B44" s="67"/>
      <c r="C44" s="67"/>
      <c r="D44" s="67"/>
      <c r="E44" s="67"/>
      <c r="F44" s="67"/>
      <c r="H44" s="67" t="s">
        <v>311</v>
      </c>
      <c r="I44" s="67"/>
      <c r="J44" s="67"/>
      <c r="K44" s="67"/>
      <c r="L44" s="67"/>
      <c r="M44" s="67"/>
      <c r="O44" s="67" t="s">
        <v>312</v>
      </c>
      <c r="P44" s="67"/>
      <c r="Q44" s="67"/>
      <c r="R44" s="67"/>
      <c r="S44" s="67"/>
      <c r="T44" s="67"/>
      <c r="V44" s="67" t="s">
        <v>313</v>
      </c>
      <c r="W44" s="67"/>
      <c r="X44" s="67"/>
      <c r="Y44" s="67"/>
      <c r="Z44" s="67"/>
      <c r="AA44" s="67"/>
      <c r="AC44" s="67" t="s">
        <v>314</v>
      </c>
      <c r="AD44" s="67"/>
      <c r="AE44" s="67"/>
      <c r="AF44" s="67"/>
      <c r="AG44" s="67"/>
      <c r="AH44" s="67"/>
      <c r="AJ44" s="67" t="s">
        <v>315</v>
      </c>
      <c r="AK44" s="67"/>
      <c r="AL44" s="67"/>
      <c r="AM44" s="67"/>
      <c r="AN44" s="67"/>
      <c r="AO44" s="67"/>
      <c r="AQ44" s="67" t="s">
        <v>316</v>
      </c>
      <c r="AR44" s="67"/>
      <c r="AS44" s="67"/>
      <c r="AT44" s="67"/>
      <c r="AU44" s="67"/>
      <c r="AV44" s="67"/>
      <c r="AX44" s="67" t="s">
        <v>317</v>
      </c>
      <c r="AY44" s="67"/>
      <c r="AZ44" s="67"/>
      <c r="BA44" s="67"/>
      <c r="BB44" s="67"/>
      <c r="BC44" s="67"/>
      <c r="BE44" s="67" t="s">
        <v>318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284</v>
      </c>
      <c r="C45" s="65" t="s">
        <v>285</v>
      </c>
      <c r="D45" s="65" t="s">
        <v>286</v>
      </c>
      <c r="E45" s="65" t="s">
        <v>287</v>
      </c>
      <c r="F45" s="65" t="s">
        <v>330</v>
      </c>
      <c r="H45" s="65"/>
      <c r="I45" s="65" t="s">
        <v>284</v>
      </c>
      <c r="J45" s="65" t="s">
        <v>285</v>
      </c>
      <c r="K45" s="65" t="s">
        <v>286</v>
      </c>
      <c r="L45" s="65" t="s">
        <v>287</v>
      </c>
      <c r="M45" s="65" t="s">
        <v>330</v>
      </c>
      <c r="O45" s="65"/>
      <c r="P45" s="65" t="s">
        <v>284</v>
      </c>
      <c r="Q45" s="65" t="s">
        <v>285</v>
      </c>
      <c r="R45" s="65" t="s">
        <v>286</v>
      </c>
      <c r="S45" s="65" t="s">
        <v>287</v>
      </c>
      <c r="T45" s="65" t="s">
        <v>330</v>
      </c>
      <c r="V45" s="65"/>
      <c r="W45" s="65" t="s">
        <v>284</v>
      </c>
      <c r="X45" s="65" t="s">
        <v>285</v>
      </c>
      <c r="Y45" s="65" t="s">
        <v>286</v>
      </c>
      <c r="Z45" s="65" t="s">
        <v>287</v>
      </c>
      <c r="AA45" s="65" t="s">
        <v>330</v>
      </c>
      <c r="AC45" s="65"/>
      <c r="AD45" s="65" t="s">
        <v>284</v>
      </c>
      <c r="AE45" s="65" t="s">
        <v>285</v>
      </c>
      <c r="AF45" s="65" t="s">
        <v>286</v>
      </c>
      <c r="AG45" s="65" t="s">
        <v>287</v>
      </c>
      <c r="AH45" s="65" t="s">
        <v>330</v>
      </c>
      <c r="AJ45" s="65"/>
      <c r="AK45" s="65" t="s">
        <v>284</v>
      </c>
      <c r="AL45" s="65" t="s">
        <v>285</v>
      </c>
      <c r="AM45" s="65" t="s">
        <v>286</v>
      </c>
      <c r="AN45" s="65" t="s">
        <v>287</v>
      </c>
      <c r="AO45" s="65" t="s">
        <v>330</v>
      </c>
      <c r="AQ45" s="65"/>
      <c r="AR45" s="65" t="s">
        <v>284</v>
      </c>
      <c r="AS45" s="65" t="s">
        <v>285</v>
      </c>
      <c r="AT45" s="65" t="s">
        <v>286</v>
      </c>
      <c r="AU45" s="65" t="s">
        <v>287</v>
      </c>
      <c r="AV45" s="65" t="s">
        <v>330</v>
      </c>
      <c r="AX45" s="65"/>
      <c r="AY45" s="65" t="s">
        <v>284</v>
      </c>
      <c r="AZ45" s="65" t="s">
        <v>285</v>
      </c>
      <c r="BA45" s="65" t="s">
        <v>286</v>
      </c>
      <c r="BB45" s="65" t="s">
        <v>287</v>
      </c>
      <c r="BC45" s="65" t="s">
        <v>330</v>
      </c>
      <c r="BE45" s="65"/>
      <c r="BF45" s="65" t="s">
        <v>284</v>
      </c>
      <c r="BG45" s="65" t="s">
        <v>285</v>
      </c>
      <c r="BH45" s="65" t="s">
        <v>286</v>
      </c>
      <c r="BI45" s="65" t="s">
        <v>287</v>
      </c>
      <c r="BJ45" s="65" t="s">
        <v>330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11.531739999999999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11.154994</v>
      </c>
      <c r="O46" s="65" t="s">
        <v>319</v>
      </c>
      <c r="P46" s="65">
        <v>600</v>
      </c>
      <c r="Q46" s="65">
        <v>800</v>
      </c>
      <c r="R46" s="65">
        <v>0</v>
      </c>
      <c r="S46" s="65">
        <v>10000</v>
      </c>
      <c r="T46" s="65">
        <v>457.74173000000002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0.10088221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2.9655260000000001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154.0873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92.830799999999996</v>
      </c>
      <c r="AX46" s="65" t="s">
        <v>320</v>
      </c>
      <c r="AY46" s="65"/>
      <c r="AZ46" s="65"/>
      <c r="BA46" s="65"/>
      <c r="BB46" s="65"/>
      <c r="BC46" s="65"/>
      <c r="BE46" s="65" t="s">
        <v>321</v>
      </c>
      <c r="BF46" s="65"/>
      <c r="BG46" s="65"/>
      <c r="BH46" s="65"/>
      <c r="BI46" s="65"/>
      <c r="BJ46" s="65"/>
    </row>
  </sheetData>
  <mergeCells count="38">
    <mergeCell ref="AQ24:AV24"/>
    <mergeCell ref="A34:F34"/>
    <mergeCell ref="H34:M34"/>
    <mergeCell ref="O34:T34"/>
    <mergeCell ref="V34:AA34"/>
    <mergeCell ref="AC34:AH34"/>
    <mergeCell ref="AJ34:AO34"/>
    <mergeCell ref="A3:Z3"/>
    <mergeCell ref="U4:Z4"/>
    <mergeCell ref="A4:C4"/>
    <mergeCell ref="E4:H4"/>
    <mergeCell ref="N4:S4"/>
    <mergeCell ref="J4:L4"/>
    <mergeCell ref="A13:AA13"/>
    <mergeCell ref="AX44:BC44"/>
    <mergeCell ref="A43:BJ43"/>
    <mergeCell ref="BE44:BJ44"/>
    <mergeCell ref="AQ44:AV44"/>
    <mergeCell ref="A23:BJ2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J44:AO44"/>
    <mergeCell ref="A14:F14"/>
    <mergeCell ref="H14:M14"/>
    <mergeCell ref="O14:T14"/>
    <mergeCell ref="V14:AA14"/>
    <mergeCell ref="AC44:AH44"/>
    <mergeCell ref="A33:AO33"/>
    <mergeCell ref="AC24:AH24"/>
    <mergeCell ref="AJ24:AO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0" sqref="H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322</v>
      </c>
      <c r="B2" s="61" t="s">
        <v>323</v>
      </c>
      <c r="C2" s="61" t="s">
        <v>276</v>
      </c>
      <c r="D2" s="61">
        <v>45</v>
      </c>
      <c r="E2" s="61">
        <v>1959.4490000000001</v>
      </c>
      <c r="F2" s="61">
        <v>301.04138</v>
      </c>
      <c r="G2" s="61">
        <v>42.332590000000003</v>
      </c>
      <c r="H2" s="61">
        <v>19.687291999999999</v>
      </c>
      <c r="I2" s="61">
        <v>22.645295999999998</v>
      </c>
      <c r="J2" s="61">
        <v>67.055949999999996</v>
      </c>
      <c r="K2" s="61">
        <v>31.320229000000001</v>
      </c>
      <c r="L2" s="61">
        <v>35.735717999999999</v>
      </c>
      <c r="M2" s="61">
        <v>15.345243</v>
      </c>
      <c r="N2" s="61">
        <v>1.5576376000000001</v>
      </c>
      <c r="O2" s="61">
        <v>7.7483525000000002</v>
      </c>
      <c r="P2" s="61">
        <v>613.17645000000005</v>
      </c>
      <c r="Q2" s="61">
        <v>16.396495999999999</v>
      </c>
      <c r="R2" s="61">
        <v>325.05362000000002</v>
      </c>
      <c r="S2" s="61">
        <v>76.353713999999997</v>
      </c>
      <c r="T2" s="61">
        <v>2984.3987000000002</v>
      </c>
      <c r="U2" s="61">
        <v>3.1923482000000001</v>
      </c>
      <c r="V2" s="61">
        <v>15.337236000000001</v>
      </c>
      <c r="W2" s="61">
        <v>127.73350499999999</v>
      </c>
      <c r="X2" s="61">
        <v>45.149951999999999</v>
      </c>
      <c r="Y2" s="61">
        <v>1.4627239000000001</v>
      </c>
      <c r="Z2" s="61">
        <v>1.1304559999999999</v>
      </c>
      <c r="AA2" s="61">
        <v>14.340510999999999</v>
      </c>
      <c r="AB2" s="61">
        <v>2.2094626000000002</v>
      </c>
      <c r="AC2" s="61">
        <v>367.97174000000001</v>
      </c>
      <c r="AD2" s="61">
        <v>6.8596050000000002</v>
      </c>
      <c r="AE2" s="61">
        <v>1.6545122000000001</v>
      </c>
      <c r="AF2" s="61">
        <v>0.334061</v>
      </c>
      <c r="AG2" s="61">
        <v>273.68054000000001</v>
      </c>
      <c r="AH2" s="61">
        <v>159.26876999999999</v>
      </c>
      <c r="AI2" s="61">
        <v>114.411766</v>
      </c>
      <c r="AJ2" s="61">
        <v>1070.7103999999999</v>
      </c>
      <c r="AK2" s="61">
        <v>3545.8728000000001</v>
      </c>
      <c r="AL2" s="61">
        <v>38.554012</v>
      </c>
      <c r="AM2" s="61">
        <v>2140.2356</v>
      </c>
      <c r="AN2" s="61">
        <v>82.464619999999996</v>
      </c>
      <c r="AO2" s="61">
        <v>11.531739999999999</v>
      </c>
      <c r="AP2" s="61">
        <v>6.2127385000000004</v>
      </c>
      <c r="AQ2" s="61">
        <v>5.3190020000000002</v>
      </c>
      <c r="AR2" s="61">
        <v>11.154994</v>
      </c>
      <c r="AS2" s="61">
        <v>457.74173000000002</v>
      </c>
      <c r="AT2" s="61">
        <v>0.10088221</v>
      </c>
      <c r="AU2" s="61">
        <v>2.9655260000000001</v>
      </c>
      <c r="AV2" s="61">
        <v>154.0873</v>
      </c>
      <c r="AW2" s="61">
        <v>92.830799999999996</v>
      </c>
      <c r="AX2" s="61">
        <v>7.0039235000000005E-2</v>
      </c>
      <c r="AY2" s="61">
        <v>1.4498438</v>
      </c>
      <c r="AZ2" s="61">
        <v>277.71809999999999</v>
      </c>
      <c r="BA2" s="61">
        <v>41.679512000000003</v>
      </c>
      <c r="BB2" s="61">
        <v>12.642041000000001</v>
      </c>
      <c r="BC2" s="61">
        <v>16.451322999999999</v>
      </c>
      <c r="BD2" s="61">
        <v>12.581113</v>
      </c>
      <c r="BE2" s="61">
        <v>0.61330247000000004</v>
      </c>
      <c r="BF2" s="61">
        <v>2.9138236000000002</v>
      </c>
      <c r="BG2" s="61">
        <v>5.7591404999999998E-4</v>
      </c>
      <c r="BH2" s="61">
        <v>7.6786352999999997E-4</v>
      </c>
      <c r="BI2" s="61">
        <v>1.6039622999999999E-3</v>
      </c>
      <c r="BJ2" s="61">
        <v>2.9057630000000001E-2</v>
      </c>
      <c r="BK2" s="61">
        <v>4.4301083000000002E-5</v>
      </c>
      <c r="BL2" s="61">
        <v>0.15274715</v>
      </c>
      <c r="BM2" s="61">
        <v>2.3766072</v>
      </c>
      <c r="BN2" s="61">
        <v>0.59851200000000004</v>
      </c>
      <c r="BO2" s="61">
        <v>37.674731999999999</v>
      </c>
      <c r="BP2" s="61">
        <v>6.4530582000000001</v>
      </c>
      <c r="BQ2" s="61">
        <v>11.277305</v>
      </c>
      <c r="BR2" s="61">
        <v>46.062756</v>
      </c>
      <c r="BS2" s="61">
        <v>24.786211000000002</v>
      </c>
      <c r="BT2" s="61">
        <v>5.3935550000000001</v>
      </c>
      <c r="BU2" s="61">
        <v>0.12260533</v>
      </c>
      <c r="BV2" s="61">
        <v>8.3050040000000006E-2</v>
      </c>
      <c r="BW2" s="61">
        <v>0.40635058000000002</v>
      </c>
      <c r="BX2" s="61">
        <v>1.0508814</v>
      </c>
      <c r="BY2" s="61">
        <v>0.12869109000000001</v>
      </c>
      <c r="BZ2" s="61">
        <v>5.4369499999999996E-4</v>
      </c>
      <c r="CA2" s="61">
        <v>0.78875770000000001</v>
      </c>
      <c r="CB2" s="61">
        <v>5.1313493000000002E-2</v>
      </c>
      <c r="CC2" s="61">
        <v>0.12487712500000001</v>
      </c>
      <c r="CD2" s="61">
        <v>2.0095828</v>
      </c>
      <c r="CE2" s="61">
        <v>4.7100954E-2</v>
      </c>
      <c r="CF2" s="61">
        <v>0.27768441999999999</v>
      </c>
      <c r="CG2" s="61">
        <v>4.9500000000000003E-7</v>
      </c>
      <c r="CH2" s="61">
        <v>2.3225997000000002E-2</v>
      </c>
      <c r="CI2" s="61">
        <v>6.3704499999999997E-3</v>
      </c>
      <c r="CJ2" s="61">
        <v>4.5333138000000002</v>
      </c>
      <c r="CK2" s="61">
        <v>1.1928411E-2</v>
      </c>
      <c r="CL2" s="61">
        <v>1.1683695000000001</v>
      </c>
      <c r="CM2" s="61">
        <v>2.2618317999999999</v>
      </c>
      <c r="CN2" s="61">
        <v>2425.3035</v>
      </c>
      <c r="CO2" s="61">
        <v>4019.9148</v>
      </c>
      <c r="CP2" s="61">
        <v>2269.0054</v>
      </c>
      <c r="CQ2" s="61">
        <v>869.45180000000005</v>
      </c>
      <c r="CR2" s="61">
        <v>455.92786000000001</v>
      </c>
      <c r="CS2" s="61">
        <v>539.72844999999995</v>
      </c>
      <c r="CT2" s="61">
        <v>2291.5273000000002</v>
      </c>
      <c r="CU2" s="61">
        <v>1273.4579000000001</v>
      </c>
      <c r="CV2" s="61">
        <v>1673.6895</v>
      </c>
      <c r="CW2" s="61">
        <v>1443.5488</v>
      </c>
      <c r="CX2" s="61">
        <v>401.49950000000001</v>
      </c>
      <c r="CY2" s="61">
        <v>3113.8375999999998</v>
      </c>
      <c r="CZ2" s="61">
        <v>1300.1352999999999</v>
      </c>
      <c r="DA2" s="61">
        <v>3414.7898</v>
      </c>
      <c r="DB2" s="61">
        <v>3492.5693000000001</v>
      </c>
      <c r="DC2" s="61">
        <v>4488.8689999999997</v>
      </c>
      <c r="DD2" s="61">
        <v>7234.6509999999998</v>
      </c>
      <c r="DE2" s="61">
        <v>1616.8451</v>
      </c>
      <c r="DF2" s="61">
        <v>3881.0828000000001</v>
      </c>
      <c r="DG2" s="61">
        <v>1658.6814999999999</v>
      </c>
      <c r="DH2" s="61">
        <v>95.160610000000005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41.679512000000003</v>
      </c>
      <c r="B6">
        <f>BB2</f>
        <v>12.642041000000001</v>
      </c>
      <c r="C6">
        <f>BC2</f>
        <v>16.451322999999999</v>
      </c>
      <c r="D6">
        <f>BD2</f>
        <v>12.581113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28020</v>
      </c>
      <c r="C2" s="56">
        <f ca="1">YEAR(TODAY())-YEAR(B2)+IF(TODAY()&gt;=DATE(YEAR(TODAY()),MONTH(B2),DAY(B2)),0,-1)</f>
        <v>45</v>
      </c>
      <c r="E2" s="52">
        <v>178.6</v>
      </c>
      <c r="F2" s="53" t="s">
        <v>39</v>
      </c>
      <c r="G2" s="52">
        <v>93.6</v>
      </c>
      <c r="H2" s="51" t="s">
        <v>41</v>
      </c>
      <c r="I2" s="72">
        <f>ROUND(G3/E3^2,1)</f>
        <v>29.3</v>
      </c>
    </row>
    <row r="3" spans="1:9" x14ac:dyDescent="0.3">
      <c r="E3" s="51">
        <f>E2/100</f>
        <v>1.786</v>
      </c>
      <c r="F3" s="51" t="s">
        <v>40</v>
      </c>
      <c r="G3" s="51">
        <f>G2</f>
        <v>93.6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김명진, ID : H1310220)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08일 10:11:37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9" sqref="Y1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44811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45</v>
      </c>
      <c r="G12" s="94"/>
      <c r="H12" s="94"/>
      <c r="I12" s="94"/>
      <c r="K12" s="123">
        <f>'개인정보 및 신체계측 입력'!E2</f>
        <v>178.6</v>
      </c>
      <c r="L12" s="124"/>
      <c r="M12" s="117">
        <f>'개인정보 및 신체계측 입력'!G2</f>
        <v>93.6</v>
      </c>
      <c r="N12" s="118"/>
      <c r="O12" s="113" t="s">
        <v>271</v>
      </c>
      <c r="P12" s="107"/>
      <c r="Q12" s="90">
        <f>'개인정보 및 신체계측 입력'!I2</f>
        <v>29.3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김명진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73.347999999999999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10.314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16.338000000000001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11.9</v>
      </c>
      <c r="L72" s="36" t="s">
        <v>53</v>
      </c>
      <c r="M72" s="36">
        <f>ROUND('DRIs DATA'!K8,1)</f>
        <v>4.5999999999999996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43.34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127.81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45.15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147.30000000000001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34.21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236.39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115.32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2022-09-08T01:14:59Z</dcterms:modified>
</cp:coreProperties>
</file>