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<sst xmlns="http://schemas.openxmlformats.org/spreadsheetml/2006/main" count="692" uniqueCount="337">
  <si>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</si>
  <si>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</si>
  <si>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</si>
  <si>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</si>
  <si>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</si>
  <si>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</si>
  <si>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</si>
  <si>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</si>
  <si>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</si>
  <si>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</si>
  <si>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</si>
  <si>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</si>
  <si>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</si>
  <si>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</si>
  <si>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</si>
  <si>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</si>
  <si>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</si>
  <si>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</si>
  <si>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</si>
  <si>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</si>
  <si>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</si>
  <si>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</si>
  <si>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</si>
  <si>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</si>
  <si>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</si>
  <si>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</si>
  <si>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</si>
  <si>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</si>
  <si>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</si>
  <si>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</si>
  <si>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</si>
  <si>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</si>
  <si>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</si>
  <si>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</si>
  <si>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</si>
  <si>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</si>
  <si>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</si>
  <si>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</si>
  <si>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</si>
  <si>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</si>
  <si>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</si>
  <si>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</si>
  <si>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</si>
  <si>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</si>
  <si>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</si>
  <si>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</si>
  <si>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</si>
  <si>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</si>
  <si>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</si>
  <si>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</si>
  <si>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</si>
  <si>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</si>
  <si>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</si>
  <si>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</si>
  <si>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</si>
  <si>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</si>
  <si>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</si>
  <si>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</si>
  <si>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</si>
  <si>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</si>
  <si>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</si>
  <si>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</si>
  <si>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</si>
  <si>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</si>
  <si>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</si>
  <si>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</si>
  <si>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</si>
  <si>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</si>
  <si>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</si>
  <si>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</si>
  <si>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</si>
  <si>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</si>
  <si>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</si>
  <si>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</si>
  <si>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</si>
  <si>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</si>
  <si>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</si>
  <si>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</si>
  <si>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</si>
  <si>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</si>
  <si>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</si>
  <si>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</si>
  <si>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</si>
  <si>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</si>
  <si>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</si>
  <si>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</si>
  <si>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</si>
  <si>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</si>
  <si>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</si>
  <si>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</si>
  <si>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</si>
  <si>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</si>
  <si>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</si>
  <si>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</si>
  <si>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</si>
  <si>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</si>
  <si>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</si>
  <si>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</si>
  <si>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</si>
  <si>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</si>
  <si>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</si>
  <si>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</si>
  <si>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</si>
  <si>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</si>
  <si>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</si>
  <si>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</si>
  <si>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</si>
  <si>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</si>
  <si>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</si>
  <si>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</si>
  <si>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</si>
  <si>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</si>
  <si>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</si>
  <si>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</si>
  <si>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</si>
  <si>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</si>
  <si>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</si>
  <si>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</si>
  <si>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</si>
  <si>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</si>
  <si>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</si>
  <si>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</si>
  <si>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</si>
  <si>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</si>
  <si>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</si>
  <si>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</si>
  <si>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</si>
  <si>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</si>
  <si>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</si>
  <si>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</si>
  <si>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</si>
  <si>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</si>
  <si>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</si>
  <si>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</si>
  <si>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</si>
  <si>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</si>
  <si>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</si>
  <si>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</si>
  <si>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</si>
  <si>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</si>
  <si>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</si>
  <si>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</si>
  <si>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</si>
  <si>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</si>
  <si>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</si>
  <si>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</si>
  <si>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</si>
  <si>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</si>
  <si>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</si>
  <si>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</si>
  <si>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</si>
  <si>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</si>
  <si>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</si>
  <si>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</si>
  <si>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</si>
  <si>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</si>
  <si>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</si>
  <si>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</si>
  <si>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</si>
  <si>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</si>
  <si>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</si>
  <si>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</si>
  <si>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</si>
  <si>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</si>
  <si>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</si>
  <si>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</si>
  <si>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</si>
  <si>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</si>
  <si>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</si>
  <si>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</si>
  <si>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</si>
  <si>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</si>
  <si>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</si>
  <si>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</si>
  <si>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</si>
  <si>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</si>
  <si>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</si>
  <si>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</si>
  <si>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</si>
  <si>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</si>
  <si>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</si>
  <si>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</si>
  <si>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</si>
  <si>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</si>
  <si>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</si>
  <si>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</si>
  <si>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</si>
  <si>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</si>
  <si>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</si>
  <si>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</si>
  <si>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</si>
  <si>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</si>
  <si>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</si>
  <si>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</si>
  <si>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</si>
  <si>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</si>
  <si>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</si>
  <si>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</si>
  <si>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</si>
  <si>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</si>
  <si>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</si>
  <si>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</si>
  <si>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</si>
  <si>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</si>
  <si>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</si>
  <si>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</si>
  <si>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</si>
  <si>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</si>
  <si>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</si>
  <si>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</si>
  <si>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</si>
  <si>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</si>
  <si>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</si>
  <si>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</si>
  <si>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</si>
  <si>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</si>
  <si>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</si>
  <si>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</si>
  <si>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</si>
  <si>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</si>
  <si>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</si>
  <si>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</si>
  <si>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</si>
  <si>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</si>
  <si>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</si>
  <si>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</si>
  <si>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</si>
  <si>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</si>
  <si>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</si>
  <si>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</si>
  <si>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</si>
  <si>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</si>
  <si>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</si>
  <si>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</si>
  <si>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</si>
  <si>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</si>
  <si>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</si>
  <si>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</si>
  <si>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</si>
  <si>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</si>
  <si>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</si>
  <si>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</si>
  <si>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</si>
  <si>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</si>
  <si>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</si>
  <si>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</si>
  <si>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</si>
  <si>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</si>
  <si>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</si>
  <si>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</si>
  <si>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</si>
  <si>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</si>
  <si>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</si>
  <si>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</si>
  <si>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</si>
  <si>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</si>
  <si>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</si>
  <si>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</si>
  <si>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</si>
  <si>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</si>
  <si>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</si>
  <si>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</si>
  <si>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</si>
  <si>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</si>
  <si>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</si>
  <si>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</si>
  <si>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</si>
  <si>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</si>
  <si>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</si>
  <si>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</si>
  <si>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</si>
  <si>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</si>
  <si>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</si>
  <si>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</si>
  <si>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</si>
  <si>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</si>
  <si>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몰리브덴(ug/일)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</si>
  <si>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</si>
  <si>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</si>
  <si>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</si>
  <si>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</si>
  <si>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</si>
  <si>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</si>
  <si>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</si>
  <si>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</si>
  <si>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</si>
  <si>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</si>
  <si>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</si>
  <si>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</si>
  <si>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</si>
  <si>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</si>
  <si>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</si>
  <si>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</si>
  <si>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</si>
  <si>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</si>
  <si>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</si>
  <si>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</si>
  <si>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</si>
  <si>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</si>
  <si>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</si>
  <si>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</si>
  <si>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</si>
  <si>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</si>
  <si>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</si>
  <si>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</si>
  <si>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</si>
  <si>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</si>
  <si>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</si>
  <si>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</si>
  <si>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</si>
  <si>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철</t>
    <phoneticPr fontId="1" type="noConversion"/>
  </si>
  <si>
    <t>구리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</si>
  <si>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</si>
  <si>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</si>
  <si>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</si>
  <si>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</si>
  <si>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</si>
  <si>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불포화지방산</t>
    <phoneticPr fontId="1" type="noConversion"/>
  </si>
  <si>
    <t>지용성 비타민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</si>
  <si>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</si>
  <si>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</si>
  <si>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</si>
  <si>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</si>
  <si>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비오틴</t>
    <phoneticPr fontId="1" type="noConversion"/>
  </si>
  <si>
    <t>염소</t>
    <phoneticPr fontId="1" type="noConversion"/>
  </si>
  <si>
    <t>미량 무기질</t>
    <phoneticPr fontId="1" type="noConversion"/>
  </si>
  <si>
    <t>불소</t>
    <phoneticPr fontId="1" type="noConversion"/>
  </si>
  <si>
    <t>H1310226</t>
  </si>
  <si>
    <t>임도훈</t>
  </si>
  <si>
    <t>M</t>
  </si>
  <si>
    <t>(설문지 : FFQ 95문항 설문지, 사용자 : 임도훈, ID : H1310226)</t>
  </si>
  <si>
    <t>2022년 09월 27일 10:37:31</t>
  </si>
  <si>
    <t>칼륨</t>
    <phoneticPr fontId="1" type="noConversion"/>
  </si>
  <si>
    <t>마그네슘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</si>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</sst>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162.47370000000001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119992"/>
        <c:axId val="188120776"/>
      </c:barChart>
      <c:catAx>
        <c:axId val="18811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120776"/>
        <c:crosses val="autoZero"/>
        <c:auto val="1"/>
        <c:lblAlgn val="ctr"/>
        <c:lblOffset val="100"/>
        <c:noMultiLvlLbl val="0"/>
      </c:catAx>
      <c:valAx>
        <c:axId val="188120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11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4.3120383999999996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6832"/>
        <c:axId val="186208400"/>
      </c:barChart>
      <c:catAx>
        <c:axId val="18620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8400"/>
        <c:crosses val="autoZero"/>
        <c:auto val="1"/>
        <c:lblAlgn val="ctr"/>
        <c:lblOffset val="100"/>
        <c:noMultiLvlLbl val="0"/>
      </c:catAx>
      <c:valAx>
        <c:axId val="18620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0.51482517000000005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2520"/>
        <c:axId val="186202912"/>
      </c:barChart>
      <c:catAx>
        <c:axId val="18620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2912"/>
        <c:crosses val="autoZero"/>
        <c:auto val="1"/>
        <c:lblAlgn val="ctr"/>
        <c:lblOffset val="100"/>
        <c:noMultiLvlLbl val="0"/>
      </c:catAx>
      <c:valAx>
        <c:axId val="186202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2599.6729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4480"/>
        <c:axId val="186209184"/>
      </c:barChart>
      <c:catAx>
        <c:axId val="18620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9184"/>
        <c:crosses val="autoZero"/>
        <c:auto val="1"/>
        <c:lblAlgn val="ctr"/>
        <c:lblOffset val="100"/>
        <c:noMultiLvlLbl val="0"/>
      </c:catAx>
      <c:valAx>
        <c:axId val="18620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7157.3620000000001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5264"/>
        <c:axId val="186206048"/>
      </c:barChart>
      <c:catAx>
        <c:axId val="18620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6048"/>
        <c:crosses val="autoZero"/>
        <c:auto val="1"/>
        <c:lblAlgn val="ctr"/>
        <c:lblOffset val="100"/>
        <c:noMultiLvlLbl val="0"/>
      </c:catAx>
      <c:valAx>
        <c:axId val="1862060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221.08771999999999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9576"/>
        <c:axId val="186206440"/>
      </c:barChart>
      <c:catAx>
        <c:axId val="18620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6440"/>
        <c:crosses val="autoZero"/>
        <c:auto val="1"/>
        <c:lblAlgn val="ctr"/>
        <c:lblOffset val="100"/>
        <c:noMultiLvlLbl val="0"/>
      </c:catAx>
      <c:valAx>
        <c:axId val="186206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236.79628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5656"/>
        <c:axId val="186207616"/>
      </c:barChart>
      <c:catAx>
        <c:axId val="186205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7616"/>
        <c:crosses val="autoZero"/>
        <c:auto val="1"/>
        <c:lblAlgn val="ctr"/>
        <c:lblOffset val="100"/>
        <c:noMultiLvlLbl val="0"/>
      </c:catAx>
      <c:valAx>
        <c:axId val="186207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27.371493999999998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034136"/>
        <c:axId val="629036096"/>
      </c:barChart>
      <c:catAx>
        <c:axId val="62903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036096"/>
        <c:crosses val="autoZero"/>
        <c:auto val="1"/>
        <c:lblAlgn val="ctr"/>
        <c:lblOffset val="100"/>
        <c:noMultiLvlLbl val="0"/>
      </c:catAx>
      <c:valAx>
        <c:axId val="629036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03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1075.3617999999999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035312"/>
        <c:axId val="629031392"/>
      </c:barChart>
      <c:catAx>
        <c:axId val="62903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031392"/>
        <c:crosses val="autoZero"/>
        <c:auto val="1"/>
        <c:lblAlgn val="ctr"/>
        <c:lblOffset val="100"/>
        <c:noMultiLvlLbl val="0"/>
      </c:catAx>
      <c:valAx>
        <c:axId val="6290313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03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4.8711511999999998E-2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031000"/>
        <c:axId val="629035704"/>
      </c:barChart>
      <c:catAx>
        <c:axId val="62903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035704"/>
        <c:crosses val="autoZero"/>
        <c:auto val="1"/>
        <c:lblAlgn val="ctr"/>
        <c:lblOffset val="100"/>
        <c:noMultiLvlLbl val="0"/>
      </c:catAx>
      <c:valAx>
        <c:axId val="629035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03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7.621435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034920"/>
        <c:axId val="629032568"/>
      </c:barChart>
      <c:catAx>
        <c:axId val="62903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032568"/>
        <c:crosses val="autoZero"/>
        <c:auto val="1"/>
        <c:lblAlgn val="ctr"/>
        <c:lblOffset val="100"/>
        <c:noMultiLvlLbl val="0"/>
      </c:catAx>
      <c:valAx>
        <c:axId val="629032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034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61.370780000000003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4088632"/>
        <c:axId val="104087064"/>
      </c:barChart>
      <c:catAx>
        <c:axId val="10408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087064"/>
        <c:crosses val="autoZero"/>
        <c:auto val="1"/>
        <c:lblAlgn val="ctr"/>
        <c:lblOffset val="100"/>
        <c:noMultiLvlLbl val="0"/>
      </c:catAx>
      <c:valAx>
        <c:axId val="104087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408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676.62134000000003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036488"/>
        <c:axId val="629038056"/>
      </c:barChart>
      <c:catAx>
        <c:axId val="62903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038056"/>
        <c:crosses val="autoZero"/>
        <c:auto val="1"/>
        <c:lblAlgn val="ctr"/>
        <c:lblOffset val="100"/>
        <c:noMultiLvlLbl val="0"/>
      </c:catAx>
      <c:valAx>
        <c:axId val="629038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03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206.94193000000001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034528"/>
        <c:axId val="629031784"/>
      </c:barChart>
      <c:catAx>
        <c:axId val="62903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031784"/>
        <c:crosses val="autoZero"/>
        <c:auto val="1"/>
        <c:lblAlgn val="ctr"/>
        <c:lblOffset val="100"/>
        <c:noMultiLvlLbl val="0"/>
      </c:catAx>
      <c:valAx>
        <c:axId val="629031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03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7.26</c:v>
                </c:pt>
                <c:pt idx="1">
                  <c:v>11.500999999999999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9037272"/>
        <c:axId val="629037664"/>
      </c:barChart>
      <c:catAx>
        <c:axId val="629037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037664"/>
        <c:crosses val="autoZero"/>
        <c:auto val="1"/>
        <c:lblAlgn val="ctr"/>
        <c:lblOffset val="100"/>
        <c:noMultiLvlLbl val="0"/>
      </c:catAx>
      <c:valAx>
        <c:axId val="62903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037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36.094749999999998</c:v>
                </c:pt>
                <c:pt idx="1">
                  <c:v>43.565246999999999</c:v>
                </c:pt>
                <c:pt idx="2">
                  <c:v>29.50761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1573.0385000000001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846256"/>
        <c:axId val="258846648"/>
      </c:barChart>
      <c:catAx>
        <c:axId val="25884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46648"/>
        <c:crosses val="autoZero"/>
        <c:auto val="1"/>
        <c:lblAlgn val="ctr"/>
        <c:lblOffset val="100"/>
        <c:noMultiLvlLbl val="0"/>
      </c:catAx>
      <c:valAx>
        <c:axId val="258846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4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43.761066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848216"/>
        <c:axId val="258845864"/>
      </c:barChart>
      <c:catAx>
        <c:axId val="25884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45864"/>
        <c:crosses val="autoZero"/>
        <c:auto val="1"/>
        <c:lblAlgn val="ctr"/>
        <c:lblOffset val="100"/>
        <c:noMultiLvlLbl val="0"/>
      </c:catAx>
      <c:valAx>
        <c:axId val="258845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4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69.105000000000004</c:v>
                </c:pt>
                <c:pt idx="1">
                  <c:v>12.59</c:v>
                </c:pt>
                <c:pt idx="2">
                  <c:v>18.305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8848608"/>
        <c:axId val="258849000"/>
      </c:barChart>
      <c:catAx>
        <c:axId val="25884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49000"/>
        <c:crosses val="autoZero"/>
        <c:auto val="1"/>
        <c:lblAlgn val="ctr"/>
        <c:lblOffset val="100"/>
        <c:noMultiLvlLbl val="0"/>
      </c:catAx>
      <c:valAx>
        <c:axId val="25884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4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4673.4306999999999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630152"/>
        <c:axId val="184624664"/>
      </c:barChart>
      <c:catAx>
        <c:axId val="18463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24664"/>
        <c:crosses val="autoZero"/>
        <c:auto val="1"/>
        <c:lblAlgn val="ctr"/>
        <c:lblOffset val="100"/>
        <c:noMultiLvlLbl val="0"/>
      </c:catAx>
      <c:valAx>
        <c:axId val="184624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63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247.95004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627016"/>
        <c:axId val="184627408"/>
      </c:barChart>
      <c:catAx>
        <c:axId val="18462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27408"/>
        <c:crosses val="autoZero"/>
        <c:auto val="1"/>
        <c:lblAlgn val="ctr"/>
        <c:lblOffset val="100"/>
        <c:noMultiLvlLbl val="0"/>
      </c:catAx>
      <c:valAx>
        <c:axId val="184627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62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1153.8112000000001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626624"/>
        <c:axId val="184623488"/>
      </c:barChart>
      <c:catAx>
        <c:axId val="18462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23488"/>
        <c:crosses val="autoZero"/>
        <c:auto val="1"/>
        <c:lblAlgn val="ctr"/>
        <c:lblOffset val="100"/>
        <c:noMultiLvlLbl val="0"/>
      </c:catAx>
      <c:valAx>
        <c:axId val="184623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62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5.3256670000000002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08552"/>
        <c:axId val="561108944"/>
      </c:barChart>
      <c:catAx>
        <c:axId val="56110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108944"/>
        <c:crosses val="autoZero"/>
        <c:auto val="1"/>
        <c:lblAlgn val="ctr"/>
        <c:lblOffset val="100"/>
        <c:noMultiLvlLbl val="0"/>
      </c:catAx>
      <c:valAx>
        <c:axId val="561108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0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18868.925999999999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622704"/>
        <c:axId val="184623096"/>
      </c:barChart>
      <c:catAx>
        <c:axId val="18462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23096"/>
        <c:crosses val="autoZero"/>
        <c:auto val="1"/>
        <c:lblAlgn val="ctr"/>
        <c:lblOffset val="100"/>
        <c:noMultiLvlLbl val="0"/>
      </c:catAx>
      <c:valAx>
        <c:axId val="18462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62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39.270404999999997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623880"/>
        <c:axId val="184625056"/>
      </c:barChart>
      <c:catAx>
        <c:axId val="18462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25056"/>
        <c:crosses val="autoZero"/>
        <c:auto val="1"/>
        <c:lblAlgn val="ctr"/>
        <c:lblOffset val="100"/>
        <c:noMultiLvlLbl val="0"/>
      </c:catAx>
      <c:valAx>
        <c:axId val="18462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62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4.8896894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624272"/>
        <c:axId val="184625448"/>
      </c:barChart>
      <c:catAx>
        <c:axId val="18462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25448"/>
        <c:crosses val="autoZero"/>
        <c:auto val="1"/>
        <c:lblAlgn val="ctr"/>
        <c:lblOffset val="100"/>
        <c:noMultiLvlLbl val="0"/>
      </c:catAx>
      <c:valAx>
        <c:axId val="18462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62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845.35442999999998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09728"/>
        <c:axId val="561110120"/>
      </c:barChart>
      <c:catAx>
        <c:axId val="56110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110120"/>
        <c:crosses val="autoZero"/>
        <c:auto val="1"/>
        <c:lblAlgn val="ctr"/>
        <c:lblOffset val="100"/>
        <c:noMultiLvlLbl val="0"/>
      </c:catAx>
      <c:valAx>
        <c:axId val="561110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0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3.5571429999999999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12472"/>
        <c:axId val="561110904"/>
      </c:barChart>
      <c:catAx>
        <c:axId val="56111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110904"/>
        <c:crosses val="autoZero"/>
        <c:auto val="1"/>
        <c:lblAlgn val="ctr"/>
        <c:lblOffset val="100"/>
        <c:noMultiLvlLbl val="0"/>
      </c:catAx>
      <c:valAx>
        <c:axId val="561110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1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35.135654000000002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06592"/>
        <c:axId val="561113256"/>
      </c:barChart>
      <c:catAx>
        <c:axId val="56110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113256"/>
        <c:crosses val="autoZero"/>
        <c:auto val="1"/>
        <c:lblAlgn val="ctr"/>
        <c:lblOffset val="100"/>
        <c:noMultiLvlLbl val="0"/>
      </c:catAx>
      <c:valAx>
        <c:axId val="56111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0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4.8896894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05808"/>
        <c:axId val="561106984"/>
      </c:barChart>
      <c:catAx>
        <c:axId val="56110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106984"/>
        <c:crosses val="autoZero"/>
        <c:auto val="1"/>
        <c:lblAlgn val="ctr"/>
        <c:lblOffset val="100"/>
        <c:noMultiLvlLbl val="0"/>
      </c:catAx>
      <c:valAx>
        <c:axId val="56110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0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1395.8203000000001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08160"/>
        <c:axId val="561107768"/>
      </c:barChart>
      <c:catAx>
        <c:axId val="56110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107768"/>
        <c:crosses val="autoZero"/>
        <c:auto val="1"/>
        <c:lblAlgn val="ctr"/>
        <c:lblOffset val="100"/>
        <c:noMultiLvlLbl val="0"/>
      </c:catAx>
      <c:valAx>
        <c:axId val="561107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0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12.63668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12864"/>
        <c:axId val="186208792"/>
      </c:barChart>
      <c:catAx>
        <c:axId val="56111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8792"/>
        <c:crosses val="autoZero"/>
        <c:auto val="1"/>
        <c:lblAlgn val="ctr"/>
        <c:lblOffset val="100"/>
        <c:noMultiLvlLbl val="0"/>
      </c:catAx>
      <c:valAx>
        <c:axId val="186208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1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임도훈, ID : H1310226)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09월 27일 10:37:31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2600</v>
      </c>
      <c r="C6" s="59">
        <f>'DRIs DATA 입력'!C6</f>
        <v>4673.4306999999999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162.47370000000001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61.370780000000003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69.105000000000004</v>
      </c>
      <c r="G8" s="59">
        <f>'DRIs DATA 입력'!G8</f>
        <v>12.59</v>
      </c>
      <c r="H8" s="59">
        <f>'DRIs DATA 입력'!H8</f>
        <v>18.305</v>
      </c>
      <c r="I8" s="46"/>
      <c r="J8" s="59" t="s">
        <v>216</v>
      </c>
      <c r="K8" s="59">
        <f>'DRIs DATA 입력'!K8</f>
        <v>7.26</v>
      </c>
      <c r="L8" s="59">
        <f>'DRIs DATA 입력'!L8</f>
        <v>11.500999999999999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1573.0385000000001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43.761066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5.3256670000000002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845.35442999999998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247.95004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5.1613717000000001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3.5571429999999999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35.135654000000002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4.8896894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1395.8203000000001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12.63668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4.3120383999999996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0.51482517000000005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1153.8112000000001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2599.6729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18868.925999999999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7157.3620000000001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221.08771999999999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236.79628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39.270404999999997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27.371493999999998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1075.3617999999999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4.8711511999999998E-2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7.621435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676.62134000000003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206.94193000000001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8" sqref="I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330</v>
      </c>
      <c r="G1" s="62" t="s">
        <v>278</v>
      </c>
      <c r="H1" s="61" t="s">
        <v>331</v>
      </c>
    </row>
    <row r="3" spans="1:27" x14ac:dyDescent="0.3">
      <c r="A3" s="68" t="s">
        <v>279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280</v>
      </c>
      <c r="B4" s="67"/>
      <c r="C4" s="67"/>
      <c r="E4" s="69" t="s">
        <v>281</v>
      </c>
      <c r="F4" s="70"/>
      <c r="G4" s="70"/>
      <c r="H4" s="71"/>
      <c r="J4" s="69" t="s">
        <v>317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282</v>
      </c>
      <c r="V4" s="67"/>
      <c r="W4" s="67"/>
      <c r="X4" s="67"/>
      <c r="Y4" s="67"/>
      <c r="Z4" s="67"/>
    </row>
    <row r="5" spans="1:27" x14ac:dyDescent="0.3">
      <c r="A5" s="65"/>
      <c r="B5" s="65" t="s">
        <v>283</v>
      </c>
      <c r="C5" s="65" t="s">
        <v>284</v>
      </c>
      <c r="E5" s="65"/>
      <c r="F5" s="65" t="s">
        <v>50</v>
      </c>
      <c r="G5" s="65" t="s">
        <v>285</v>
      </c>
      <c r="H5" s="65" t="s">
        <v>46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3">
      <c r="A6" s="65" t="s">
        <v>280</v>
      </c>
      <c r="B6" s="65">
        <v>2600</v>
      </c>
      <c r="C6" s="65">
        <v>4673.4306999999999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50</v>
      </c>
      <c r="P6" s="65">
        <v>65</v>
      </c>
      <c r="Q6" s="65">
        <v>0</v>
      </c>
      <c r="R6" s="65">
        <v>0</v>
      </c>
      <c r="S6" s="65">
        <v>162.47370000000001</v>
      </c>
      <c r="U6" s="65" t="s">
        <v>294</v>
      </c>
      <c r="V6" s="65">
        <v>0</v>
      </c>
      <c r="W6" s="65">
        <v>0</v>
      </c>
      <c r="X6" s="65">
        <v>25</v>
      </c>
      <c r="Y6" s="65">
        <v>0</v>
      </c>
      <c r="Z6" s="65">
        <v>61.370780000000003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69.105000000000004</v>
      </c>
      <c r="G8" s="65">
        <v>12.59</v>
      </c>
      <c r="H8" s="65">
        <v>18.305</v>
      </c>
      <c r="J8" s="65" t="s">
        <v>296</v>
      </c>
      <c r="K8" s="65">
        <v>7.26</v>
      </c>
      <c r="L8" s="65">
        <v>11.500999999999999</v>
      </c>
    </row>
    <row r="13" spans="1:27" x14ac:dyDescent="0.3">
      <c r="A13" s="66" t="s">
        <v>318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297</v>
      </c>
      <c r="B14" s="67"/>
      <c r="C14" s="67"/>
      <c r="D14" s="67"/>
      <c r="E14" s="67"/>
      <c r="F14" s="67"/>
      <c r="H14" s="67" t="s">
        <v>298</v>
      </c>
      <c r="I14" s="67"/>
      <c r="J14" s="67"/>
      <c r="K14" s="67"/>
      <c r="L14" s="67"/>
      <c r="M14" s="67"/>
      <c r="O14" s="67" t="s">
        <v>299</v>
      </c>
      <c r="P14" s="67"/>
      <c r="Q14" s="67"/>
      <c r="R14" s="67"/>
      <c r="S14" s="67"/>
      <c r="T14" s="67"/>
      <c r="V14" s="67" t="s">
        <v>300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3">
      <c r="A16" s="65" t="s">
        <v>319</v>
      </c>
      <c r="B16" s="65">
        <v>570</v>
      </c>
      <c r="C16" s="65">
        <v>800</v>
      </c>
      <c r="D16" s="65">
        <v>0</v>
      </c>
      <c r="E16" s="65">
        <v>3000</v>
      </c>
      <c r="F16" s="65">
        <v>1573.0385000000001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43.761066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5.3256670000000002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845.35442999999998</v>
      </c>
    </row>
    <row r="23" spans="1:62" x14ac:dyDescent="0.3">
      <c r="A23" s="66" t="s">
        <v>320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321</v>
      </c>
      <c r="B24" s="67"/>
      <c r="C24" s="67"/>
      <c r="D24" s="67"/>
      <c r="E24" s="67"/>
      <c r="F24" s="67"/>
      <c r="H24" s="67" t="s">
        <v>301</v>
      </c>
      <c r="I24" s="67"/>
      <c r="J24" s="67"/>
      <c r="K24" s="67"/>
      <c r="L24" s="67"/>
      <c r="M24" s="67"/>
      <c r="O24" s="67" t="s">
        <v>322</v>
      </c>
      <c r="P24" s="67"/>
      <c r="Q24" s="67"/>
      <c r="R24" s="67"/>
      <c r="S24" s="67"/>
      <c r="T24" s="67"/>
      <c r="V24" s="67" t="s">
        <v>302</v>
      </c>
      <c r="W24" s="67"/>
      <c r="X24" s="67"/>
      <c r="Y24" s="67"/>
      <c r="Z24" s="67"/>
      <c r="AA24" s="67"/>
      <c r="AC24" s="67" t="s">
        <v>303</v>
      </c>
      <c r="AD24" s="67"/>
      <c r="AE24" s="67"/>
      <c r="AF24" s="67"/>
      <c r="AG24" s="67"/>
      <c r="AH24" s="67"/>
      <c r="AJ24" s="67" t="s">
        <v>304</v>
      </c>
      <c r="AK24" s="67"/>
      <c r="AL24" s="67"/>
      <c r="AM24" s="67"/>
      <c r="AN24" s="67"/>
      <c r="AO24" s="67"/>
      <c r="AQ24" s="67" t="s">
        <v>305</v>
      </c>
      <c r="AR24" s="67"/>
      <c r="AS24" s="67"/>
      <c r="AT24" s="67"/>
      <c r="AU24" s="67"/>
      <c r="AV24" s="67"/>
      <c r="AX24" s="67" t="s">
        <v>306</v>
      </c>
      <c r="AY24" s="67"/>
      <c r="AZ24" s="67"/>
      <c r="BA24" s="67"/>
      <c r="BB24" s="67"/>
      <c r="BC24" s="67"/>
      <c r="BE24" s="67" t="s">
        <v>323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247.95004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5.1613717000000001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3.5571429999999999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35.135654000000002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4.8896894</v>
      </c>
      <c r="AJ26" s="65" t="s">
        <v>307</v>
      </c>
      <c r="AK26" s="65">
        <v>320</v>
      </c>
      <c r="AL26" s="65">
        <v>400</v>
      </c>
      <c r="AM26" s="65">
        <v>0</v>
      </c>
      <c r="AN26" s="65">
        <v>1000</v>
      </c>
      <c r="AO26" s="65">
        <v>1395.8203000000001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12.63668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4.3120383999999996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0.51482517000000005</v>
      </c>
    </row>
    <row r="33" spans="1:68" x14ac:dyDescent="0.3">
      <c r="A33" s="66" t="s">
        <v>308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309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332</v>
      </c>
      <c r="W34" s="67"/>
      <c r="X34" s="67"/>
      <c r="Y34" s="67"/>
      <c r="Z34" s="67"/>
      <c r="AA34" s="67"/>
      <c r="AC34" s="67" t="s">
        <v>324</v>
      </c>
      <c r="AD34" s="67"/>
      <c r="AE34" s="67"/>
      <c r="AF34" s="67"/>
      <c r="AG34" s="67"/>
      <c r="AH34" s="67"/>
      <c r="AJ34" s="67" t="s">
        <v>333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 x14ac:dyDescent="0.3">
      <c r="A36" s="65" t="s">
        <v>17</v>
      </c>
      <c r="B36" s="65">
        <v>650</v>
      </c>
      <c r="C36" s="65">
        <v>800</v>
      </c>
      <c r="D36" s="65">
        <v>0</v>
      </c>
      <c r="E36" s="65">
        <v>2500</v>
      </c>
      <c r="F36" s="65">
        <v>1153.8112000000001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2599.6729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18868.925999999999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7157.3620000000001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221.08771999999999</v>
      </c>
      <c r="AJ36" s="65" t="s">
        <v>22</v>
      </c>
      <c r="AK36" s="65">
        <v>295</v>
      </c>
      <c r="AL36" s="65">
        <v>350</v>
      </c>
      <c r="AM36" s="65">
        <v>0</v>
      </c>
      <c r="AN36" s="65">
        <v>350</v>
      </c>
      <c r="AO36" s="65">
        <v>236.79628</v>
      </c>
    </row>
    <row r="43" spans="1:68" x14ac:dyDescent="0.3">
      <c r="A43" s="66" t="s">
        <v>325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310</v>
      </c>
      <c r="B44" s="67"/>
      <c r="C44" s="67"/>
      <c r="D44" s="67"/>
      <c r="E44" s="67"/>
      <c r="F44" s="67"/>
      <c r="H44" s="67" t="s">
        <v>334</v>
      </c>
      <c r="I44" s="67"/>
      <c r="J44" s="67"/>
      <c r="K44" s="67"/>
      <c r="L44" s="67"/>
      <c r="M44" s="67"/>
      <c r="O44" s="67" t="s">
        <v>311</v>
      </c>
      <c r="P44" s="67"/>
      <c r="Q44" s="67"/>
      <c r="R44" s="67"/>
      <c r="S44" s="67"/>
      <c r="T44" s="67"/>
      <c r="V44" s="67" t="s">
        <v>326</v>
      </c>
      <c r="W44" s="67"/>
      <c r="X44" s="67"/>
      <c r="Y44" s="67"/>
      <c r="Z44" s="67"/>
      <c r="AA44" s="67"/>
      <c r="AC44" s="67" t="s">
        <v>335</v>
      </c>
      <c r="AD44" s="67"/>
      <c r="AE44" s="67"/>
      <c r="AF44" s="67"/>
      <c r="AG44" s="67"/>
      <c r="AH44" s="67"/>
      <c r="AJ44" s="67" t="s">
        <v>336</v>
      </c>
      <c r="AK44" s="67"/>
      <c r="AL44" s="67"/>
      <c r="AM44" s="67"/>
      <c r="AN44" s="67"/>
      <c r="AO44" s="67"/>
      <c r="AQ44" s="67" t="s">
        <v>312</v>
      </c>
      <c r="AR44" s="67"/>
      <c r="AS44" s="67"/>
      <c r="AT44" s="67"/>
      <c r="AU44" s="67"/>
      <c r="AV44" s="67"/>
      <c r="AX44" s="67" t="s">
        <v>313</v>
      </c>
      <c r="AY44" s="67"/>
      <c r="AZ44" s="67"/>
      <c r="BA44" s="67"/>
      <c r="BB44" s="67"/>
      <c r="BC44" s="67"/>
      <c r="BE44" s="67" t="s">
        <v>314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39.270404999999997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27.371493999999998</v>
      </c>
      <c r="O46" s="65" t="s">
        <v>315</v>
      </c>
      <c r="P46" s="65">
        <v>600</v>
      </c>
      <c r="Q46" s="65">
        <v>800</v>
      </c>
      <c r="R46" s="65">
        <v>0</v>
      </c>
      <c r="S46" s="65">
        <v>10000</v>
      </c>
      <c r="T46" s="65">
        <v>1075.3617999999999</v>
      </c>
      <c r="V46" s="65" t="s">
        <v>29</v>
      </c>
      <c r="W46" s="65">
        <v>0</v>
      </c>
      <c r="X46" s="65">
        <v>0</v>
      </c>
      <c r="Y46" s="65">
        <v>3.5</v>
      </c>
      <c r="Z46" s="65">
        <v>10</v>
      </c>
      <c r="AA46" s="65">
        <v>4.8711511999999998E-2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7.621435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676.62134000000003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206.94193000000001</v>
      </c>
      <c r="AX46" s="65" t="s">
        <v>276</v>
      </c>
      <c r="AY46" s="65"/>
      <c r="AZ46" s="65"/>
      <c r="BA46" s="65"/>
      <c r="BB46" s="65"/>
      <c r="BC46" s="65"/>
      <c r="BE46" s="65" t="s">
        <v>316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36" sqref="I3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327</v>
      </c>
      <c r="B2" s="61" t="s">
        <v>328</v>
      </c>
      <c r="C2" s="61" t="s">
        <v>329</v>
      </c>
      <c r="D2" s="61">
        <v>25</v>
      </c>
      <c r="E2" s="61">
        <v>4673.4306999999999</v>
      </c>
      <c r="F2" s="61">
        <v>613.37665000000004</v>
      </c>
      <c r="G2" s="61">
        <v>111.745346</v>
      </c>
      <c r="H2" s="61">
        <v>44.285614000000002</v>
      </c>
      <c r="I2" s="61">
        <v>67.459729999999993</v>
      </c>
      <c r="J2" s="61">
        <v>162.47370000000001</v>
      </c>
      <c r="K2" s="61">
        <v>79.153310000000005</v>
      </c>
      <c r="L2" s="61">
        <v>83.32038</v>
      </c>
      <c r="M2" s="61">
        <v>61.370780000000003</v>
      </c>
      <c r="N2" s="61">
        <v>4.6526129999999997</v>
      </c>
      <c r="O2" s="61">
        <v>33.13702</v>
      </c>
      <c r="P2" s="61">
        <v>1906.0332000000001</v>
      </c>
      <c r="Q2" s="61">
        <v>73.359809999999996</v>
      </c>
      <c r="R2" s="61">
        <v>1573.0385000000001</v>
      </c>
      <c r="S2" s="61">
        <v>142.31354999999999</v>
      </c>
      <c r="T2" s="61">
        <v>17168.7</v>
      </c>
      <c r="U2" s="61">
        <v>5.3256670000000002</v>
      </c>
      <c r="V2" s="61">
        <v>43.761066</v>
      </c>
      <c r="W2" s="61">
        <v>845.35442999999998</v>
      </c>
      <c r="X2" s="61">
        <v>247.95004</v>
      </c>
      <c r="Y2" s="61">
        <v>5.1613717000000001</v>
      </c>
      <c r="Z2" s="61">
        <v>3.5571429999999999</v>
      </c>
      <c r="AA2" s="61">
        <v>35.135654000000002</v>
      </c>
      <c r="AB2" s="61">
        <v>4.8896894</v>
      </c>
      <c r="AC2" s="61">
        <v>1395.8203000000001</v>
      </c>
      <c r="AD2" s="61">
        <v>12.63668</v>
      </c>
      <c r="AE2" s="61">
        <v>4.3120383999999996</v>
      </c>
      <c r="AF2" s="61">
        <v>0.51482517000000005</v>
      </c>
      <c r="AG2" s="61">
        <v>1153.8112000000001</v>
      </c>
      <c r="AH2" s="61">
        <v>791.34360000000004</v>
      </c>
      <c r="AI2" s="61">
        <v>362.46746999999999</v>
      </c>
      <c r="AJ2" s="61">
        <v>2599.6729</v>
      </c>
      <c r="AK2" s="61">
        <v>18868.925999999999</v>
      </c>
      <c r="AL2" s="61">
        <v>221.08771999999999</v>
      </c>
      <c r="AM2" s="61">
        <v>7157.3620000000001</v>
      </c>
      <c r="AN2" s="61">
        <v>236.79628</v>
      </c>
      <c r="AO2" s="61">
        <v>39.270404999999997</v>
      </c>
      <c r="AP2" s="61">
        <v>28.042791000000001</v>
      </c>
      <c r="AQ2" s="61">
        <v>11.227615</v>
      </c>
      <c r="AR2" s="61">
        <v>27.371493999999998</v>
      </c>
      <c r="AS2" s="61">
        <v>1075.3617999999999</v>
      </c>
      <c r="AT2" s="61">
        <v>4.8711511999999998E-2</v>
      </c>
      <c r="AU2" s="61">
        <v>7.621435</v>
      </c>
      <c r="AV2" s="61">
        <v>676.62134000000003</v>
      </c>
      <c r="AW2" s="61">
        <v>206.94193000000001</v>
      </c>
      <c r="AX2" s="61">
        <v>0.87133914000000001</v>
      </c>
      <c r="AY2" s="61">
        <v>4.3227696</v>
      </c>
      <c r="AZ2" s="61">
        <v>591.13810000000001</v>
      </c>
      <c r="BA2" s="61">
        <v>109.17685</v>
      </c>
      <c r="BB2" s="61">
        <v>36.094749999999998</v>
      </c>
      <c r="BC2" s="61">
        <v>43.565246999999999</v>
      </c>
      <c r="BD2" s="61">
        <v>29.50761</v>
      </c>
      <c r="BE2" s="61">
        <v>1.4797567</v>
      </c>
      <c r="BF2" s="61">
        <v>8.0533239999999999</v>
      </c>
      <c r="BG2" s="61">
        <v>0</v>
      </c>
      <c r="BH2" s="61">
        <v>0</v>
      </c>
      <c r="BI2" s="61">
        <v>6.7878416E-4</v>
      </c>
      <c r="BJ2" s="61">
        <v>8.3591410000000005E-2</v>
      </c>
      <c r="BK2" s="61">
        <v>0</v>
      </c>
      <c r="BL2" s="61">
        <v>0.63901269999999999</v>
      </c>
      <c r="BM2" s="61">
        <v>8.874428</v>
      </c>
      <c r="BN2" s="61">
        <v>2.6455707999999998</v>
      </c>
      <c r="BO2" s="61">
        <v>143.23894000000001</v>
      </c>
      <c r="BP2" s="61">
        <v>26.35915</v>
      </c>
      <c r="BQ2" s="61">
        <v>46.386772000000001</v>
      </c>
      <c r="BR2" s="61">
        <v>169.07903999999999</v>
      </c>
      <c r="BS2" s="61">
        <v>57.433329999999998</v>
      </c>
      <c r="BT2" s="61">
        <v>30.883320000000001</v>
      </c>
      <c r="BU2" s="61">
        <v>0.119489625</v>
      </c>
      <c r="BV2" s="61">
        <v>0.12571983</v>
      </c>
      <c r="BW2" s="61">
        <v>2.0315077000000001</v>
      </c>
      <c r="BX2" s="61">
        <v>3.0660582000000001</v>
      </c>
      <c r="BY2" s="61">
        <v>0.38801150000000001</v>
      </c>
      <c r="BZ2" s="61">
        <v>7.5508930000000001E-4</v>
      </c>
      <c r="CA2" s="61">
        <v>1.6373694000000001</v>
      </c>
      <c r="CB2" s="61">
        <v>7.3573835000000004E-2</v>
      </c>
      <c r="CC2" s="61">
        <v>0.25094085999999999</v>
      </c>
      <c r="CD2" s="61">
        <v>2.9227984</v>
      </c>
      <c r="CE2" s="61">
        <v>7.6567880000000005E-2</v>
      </c>
      <c r="CF2" s="61">
        <v>0.36190625999999998</v>
      </c>
      <c r="CG2" s="61">
        <v>9.9000000000000005E-7</v>
      </c>
      <c r="CH2" s="61">
        <v>3.2475999999999998E-2</v>
      </c>
      <c r="CI2" s="61">
        <v>1.2741133999999999E-2</v>
      </c>
      <c r="CJ2" s="61">
        <v>6.5855354999999998</v>
      </c>
      <c r="CK2" s="61">
        <v>2.0237137999999998E-2</v>
      </c>
      <c r="CL2" s="61">
        <v>1.4474948999999999</v>
      </c>
      <c r="CM2" s="61">
        <v>8.4785000000000004</v>
      </c>
      <c r="CN2" s="61">
        <v>5530.3869999999997</v>
      </c>
      <c r="CO2" s="61">
        <v>9315.3469999999998</v>
      </c>
      <c r="CP2" s="61">
        <v>5640.11</v>
      </c>
      <c r="CQ2" s="61">
        <v>1964.3215</v>
      </c>
      <c r="CR2" s="61">
        <v>1086.5690999999999</v>
      </c>
      <c r="CS2" s="61">
        <v>1087.0641000000001</v>
      </c>
      <c r="CT2" s="61">
        <v>5371.4214000000002</v>
      </c>
      <c r="CU2" s="61">
        <v>3103.4944</v>
      </c>
      <c r="CV2" s="61">
        <v>3510.1280000000002</v>
      </c>
      <c r="CW2" s="61">
        <v>3591.2258000000002</v>
      </c>
      <c r="CX2" s="61">
        <v>1099.6576</v>
      </c>
      <c r="CY2" s="61">
        <v>7121.6149999999998</v>
      </c>
      <c r="CZ2" s="61">
        <v>3489.0131999999999</v>
      </c>
      <c r="DA2" s="61">
        <v>8291.768</v>
      </c>
      <c r="DB2" s="61">
        <v>8351.384</v>
      </c>
      <c r="DC2" s="61">
        <v>11108.067999999999</v>
      </c>
      <c r="DD2" s="61">
        <v>17446.178</v>
      </c>
      <c r="DE2" s="61">
        <v>4574.9359999999997</v>
      </c>
      <c r="DF2" s="61">
        <v>8837.6610000000001</v>
      </c>
      <c r="DG2" s="61">
        <v>3964.3029999999999</v>
      </c>
      <c r="DH2" s="61">
        <v>167.01517999999999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109.17685</v>
      </c>
      <c r="B6">
        <f>BB2</f>
        <v>36.094749999999998</v>
      </c>
      <c r="C6">
        <f>BC2</f>
        <v>43.565246999999999</v>
      </c>
      <c r="D6">
        <f>BD2</f>
        <v>29.50761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O20" sqref="O2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35383</v>
      </c>
      <c r="C2" s="56">
        <f ca="1">YEAR(TODAY())-YEAR(B2)+IF(TODAY()&gt;=DATE(YEAR(TODAY()),MONTH(B2),DAY(B2)),0,-1)</f>
        <v>25</v>
      </c>
      <c r="E2" s="52">
        <v>176.5</v>
      </c>
      <c r="F2" s="53" t="s">
        <v>39</v>
      </c>
      <c r="G2" s="52">
        <v>79.099999999999994</v>
      </c>
      <c r="H2" s="51" t="s">
        <v>41</v>
      </c>
      <c r="I2" s="72">
        <f>ROUND(G3/E3^2,1)</f>
        <v>25.4</v>
      </c>
    </row>
    <row r="3" spans="1:9" x14ac:dyDescent="0.3">
      <c r="E3" s="51">
        <f>E2/100</f>
        <v>1.7649999999999999</v>
      </c>
      <c r="F3" s="51" t="s">
        <v>40</v>
      </c>
      <c r="G3" s="51">
        <f>G2</f>
        <v>79.099999999999994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44830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임도훈, ID : H1310226)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09월 27일 10:37:31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44830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25</v>
      </c>
      <c r="G12" s="94"/>
      <c r="H12" s="94"/>
      <c r="I12" s="94"/>
      <c r="K12" s="123">
        <f>'개인정보 및 신체계측 입력'!E2</f>
        <v>176.5</v>
      </c>
      <c r="L12" s="124"/>
      <c r="M12" s="117">
        <f>'개인정보 및 신체계측 입력'!G2</f>
        <v>79.099999999999994</v>
      </c>
      <c r="N12" s="118"/>
      <c r="O12" s="113" t="s">
        <v>271</v>
      </c>
      <c r="P12" s="107"/>
      <c r="Q12" s="90">
        <f>'개인정보 및 신체계측 입력'!I2</f>
        <v>25.4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임도훈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69.105000000000004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12.59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18.305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0.7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11.5</v>
      </c>
      <c r="L72" s="36" t="s">
        <v>53</v>
      </c>
      <c r="M72" s="36">
        <f>ROUND('DRIs DATA'!K8,1)</f>
        <v>7.3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209.74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364.68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247.95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325.98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144.22999999999999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1257.93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392.7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2022-09-27T01:46:22Z</dcterms:modified>
</cp:coreProperties>
</file>