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<sst xmlns="http://schemas.openxmlformats.org/spreadsheetml/2006/main" count="692" uniqueCount="362">
  <si>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</si>
  <si>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</si>
  <si>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</si>
  <si>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</si>
  <si>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</si>
  <si>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</si>
  <si>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</si>
  <si>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</si>
  <si>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</si>
  <si>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</si>
  <si>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</si>
  <si>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</si>
  <si>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</si>
  <si>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</si>
  <si>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</si>
  <si>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</si>
  <si>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</si>
  <si>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</si>
  <si>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</si>
  <si>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</si>
  <si>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</si>
  <si>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</si>
  <si>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</si>
  <si>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</si>
  <si>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</si>
  <si>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</si>
  <si>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</si>
  <si>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</si>
  <si>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</si>
  <si>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</si>
  <si>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</si>
  <si>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</si>
  <si>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</si>
  <si>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</si>
  <si>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</si>
  <si>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</si>
  <si>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</si>
  <si>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</si>
  <si>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</si>
  <si>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</si>
  <si>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</si>
  <si>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</si>
  <si>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</si>
  <si>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</si>
  <si>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</si>
  <si>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</si>
  <si>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</si>
  <si>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</si>
  <si>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</si>
  <si>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</si>
  <si>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</si>
  <si>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</si>
  <si>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</si>
  <si>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</si>
  <si>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</si>
  <si>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</si>
  <si>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</si>
  <si>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</si>
  <si>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</si>
  <si>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</si>
  <si>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</si>
  <si>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</si>
  <si>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</si>
  <si>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</si>
  <si>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</si>
  <si>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</si>
  <si>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</si>
  <si>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</si>
  <si>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</si>
  <si>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</si>
  <si>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</si>
  <si>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</si>
  <si>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</si>
  <si>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</si>
  <si>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</si>
  <si>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</si>
  <si>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</si>
  <si>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</si>
  <si>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</si>
  <si>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</si>
  <si>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</si>
  <si>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</si>
  <si>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</si>
  <si>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</si>
  <si>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</si>
  <si>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</si>
  <si>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</si>
  <si>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</si>
  <si>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</si>
  <si>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</si>
  <si>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</si>
  <si>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</si>
  <si>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</si>
  <si>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</si>
  <si>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</si>
  <si>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</si>
  <si>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</si>
  <si>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</si>
  <si>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</si>
  <si>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</si>
  <si>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</si>
  <si>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</si>
  <si>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</si>
  <si>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</si>
  <si>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</si>
  <si>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</si>
  <si>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</si>
  <si>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</si>
  <si>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</si>
  <si>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</si>
  <si>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</si>
  <si>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</si>
  <si>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</si>
  <si>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</si>
  <si>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</si>
  <si>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</si>
  <si>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</si>
  <si>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</si>
  <si>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</si>
  <si>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</si>
  <si>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</si>
  <si>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</si>
  <si>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</si>
  <si>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</si>
  <si>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</si>
  <si>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</si>
  <si>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</si>
  <si>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</si>
  <si>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</si>
  <si>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</si>
  <si>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</si>
  <si>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</si>
  <si>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</si>
  <si>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</si>
  <si>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</si>
  <si>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</si>
  <si>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</si>
  <si>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</si>
  <si>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</si>
  <si>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</si>
  <si>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</si>
  <si>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</si>
  <si>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</si>
  <si>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</si>
  <si>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</si>
  <si>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</si>
  <si>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</si>
  <si>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</si>
  <si>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</si>
  <si>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</si>
  <si>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</si>
  <si>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</si>
  <si>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</si>
  <si>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</si>
  <si>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</si>
  <si>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</si>
  <si>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</si>
  <si>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</si>
  <si>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</si>
  <si>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</si>
  <si>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</si>
  <si>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</si>
  <si>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</si>
  <si>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</si>
  <si>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</si>
  <si>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</si>
  <si>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</si>
  <si>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</si>
  <si>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</si>
  <si>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</si>
  <si>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</si>
  <si>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</si>
  <si>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</si>
  <si>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</si>
  <si>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</si>
  <si>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</si>
  <si>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</si>
  <si>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</si>
  <si>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</si>
  <si>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</si>
  <si>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</si>
  <si>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</si>
  <si>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</si>
  <si>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</si>
  <si>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</si>
  <si>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</si>
  <si>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</si>
  <si>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</si>
  <si>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</si>
  <si>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</si>
  <si>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</si>
  <si>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</si>
  <si>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</si>
  <si>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</si>
  <si>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</si>
  <si>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</si>
  <si>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</si>
  <si>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</si>
  <si>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</si>
  <si>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</si>
  <si>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</si>
  <si>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</si>
  <si>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</si>
  <si>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</si>
  <si>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</si>
  <si>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</si>
  <si>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</si>
  <si>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</si>
  <si>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</si>
  <si>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</si>
  <si>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</si>
  <si>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</si>
  <si>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</si>
  <si>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</si>
  <si>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</si>
  <si>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</si>
  <si>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</si>
  <si>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</si>
  <si>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</si>
  <si>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</si>
  <si>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</si>
  <si>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</si>
  <si>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</si>
  <si>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</si>
  <si>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</si>
  <si>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</si>
  <si>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</si>
  <si>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</si>
  <si>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</si>
  <si>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</si>
  <si>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</si>
  <si>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</si>
  <si>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</si>
  <si>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</si>
  <si>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</si>
  <si>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</si>
  <si>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</si>
  <si>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</si>
  <si>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</si>
  <si>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</si>
  <si>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</si>
  <si>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</si>
  <si>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</si>
  <si>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</si>
  <si>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</si>
  <si>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</si>
  <si>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</si>
  <si>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</si>
  <si>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</si>
  <si>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</si>
  <si>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</si>
  <si>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</si>
  <si>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</si>
  <si>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</si>
  <si>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</si>
  <si>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</si>
  <si>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</si>
  <si>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</si>
  <si>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</si>
  <si>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</si>
  <si>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</si>
  <si>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</si>
  <si>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</si>
  <si>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</si>
  <si>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</si>
  <si>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</si>
  <si>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</si>
  <si>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</si>
  <si>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</si>
  <si>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</si>
  <si>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</si>
  <si>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</si>
  <si>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</si>
  <si>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</si>
  <si>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</si>
  <si>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</si>
  <si>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</si>
  <si>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정보</t>
    <phoneticPr fontId="1" type="noConversion"/>
  </si>
  <si>
    <t>출력시각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</si>
  <si>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</si>
  <si>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</si>
  <si>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</si>
  <si>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</si>
  <si>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</si>
  <si>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</si>
  <si>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</si>
  <si>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</si>
  <si>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</si>
  <si>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</si>
  <si>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</si>
  <si>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</si>
  <si>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</si>
  <si>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</si>
  <si>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</si>
  <si>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</si>
  <si>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</si>
  <si>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</si>
  <si>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</si>
  <si>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</si>
  <si>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</si>
  <si>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</si>
  <si>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</si>
  <si>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</si>
  <si>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</si>
  <si>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</si>
  <si>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</si>
  <si>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</si>
  <si>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불포화지방산</t>
    <phoneticPr fontId="1" type="noConversion"/>
  </si>
  <si>
    <t>비타민A(μg RAE/일)</t>
    <phoneticPr fontId="1" type="noConversion"/>
  </si>
  <si>
    <t>수용성 비타민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</si>
  <si>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</si>
  <si>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</si>
  <si>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</si>
  <si>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F</t>
  </si>
  <si>
    <t>마그네슘</t>
    <phoneticPr fontId="1" type="noConversion"/>
  </si>
  <si>
    <t>아연</t>
    <phoneticPr fontId="1" type="noConversion"/>
  </si>
  <si>
    <t>H1310227</t>
  </si>
  <si>
    <t>오경아</t>
  </si>
  <si>
    <t>(설문지 : FFQ 95문항 설문지, 사용자 : 오경아, ID : H1310227)</t>
  </si>
  <si>
    <t>2022년 09월 27일 10:36:24</t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</si>
  <si>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</si>
  <si>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</si>
  <si>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</si>
  <si>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</si>
  <si>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</si>
  <si>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</si>
  <si>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권장섭취량</t>
    <phoneticPr fontId="1" type="noConversion"/>
  </si>
  <si>
    <t>평균필요량</t>
    <phoneticPr fontId="1" type="noConversion"/>
  </si>
  <si>
    <t>상한섭취량</t>
    <phoneticPr fontId="1" type="noConversion"/>
  </si>
  <si>
    <t>에너지(kcal)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</si>
  <si>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</si>
  <si>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</si>
  <si>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</si>
  <si>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</si>
  <si>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</si>
  <si>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</si>
  <si>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</si>
  <si>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</si>
  <si>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</si>
  <si>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</si>
  <si>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</si>
  <si>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</si>
  <si>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</si>
  <si>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</si>
  <si>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권장섭취량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</si>
  <si>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</si>
  <si>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</si>
  <si>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</si>
  <si>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상한섭취량</t>
    <phoneticPr fontId="1" type="noConversion"/>
  </si>
  <si>
    <t>섭취량</t>
    <phoneticPr fontId="1" type="noConversion"/>
  </si>
  <si>
    <t>나트륨</t>
    <phoneticPr fontId="1" type="noConversion"/>
  </si>
  <si>
    <t>칼륨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</si>
  <si>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</si>
  <si>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</si>
  <si>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</si>
  <si>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</si>
  <si>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</si>
  <si>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</si>
  <si>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</si>
  <si>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충분섭취량</t>
    <phoneticPr fontId="1" type="noConversion"/>
  </si>
  <si>
    <t>평균필요량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</si>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</sst>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114.3004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119992"/>
        <c:axId val="188120776"/>
      </c:barChart>
      <c:catAx>
        <c:axId val="18811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120776"/>
        <c:crosses val="autoZero"/>
        <c:auto val="1"/>
        <c:lblAlgn val="ctr"/>
        <c:lblOffset val="100"/>
        <c:noMultiLvlLbl val="0"/>
      </c:catAx>
      <c:valAx>
        <c:axId val="18812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11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3.3170722000000001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6832"/>
        <c:axId val="186208400"/>
      </c:barChart>
      <c:catAx>
        <c:axId val="18620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400"/>
        <c:crosses val="autoZero"/>
        <c:auto val="1"/>
        <c:lblAlgn val="ctr"/>
        <c:lblOffset val="100"/>
        <c:noMultiLvlLbl val="0"/>
      </c:catAx>
      <c:valAx>
        <c:axId val="18620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1.406682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2520"/>
        <c:axId val="186202912"/>
      </c:barChart>
      <c:catAx>
        <c:axId val="18620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2912"/>
        <c:crosses val="autoZero"/>
        <c:auto val="1"/>
        <c:lblAlgn val="ctr"/>
        <c:lblOffset val="100"/>
        <c:noMultiLvlLbl val="0"/>
      </c:catAx>
      <c:valAx>
        <c:axId val="18620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2005.3479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480"/>
        <c:axId val="186209184"/>
      </c:barChart>
      <c:catAx>
        <c:axId val="18620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9184"/>
        <c:crosses val="autoZero"/>
        <c:auto val="1"/>
        <c:lblAlgn val="ctr"/>
        <c:lblOffset val="100"/>
        <c:noMultiLvlLbl val="0"/>
      </c:catAx>
      <c:valAx>
        <c:axId val="18620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4173.6445000000003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5264"/>
        <c:axId val="186206048"/>
      </c:barChart>
      <c:catAx>
        <c:axId val="18620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6048"/>
        <c:crosses val="autoZero"/>
        <c:auto val="1"/>
        <c:lblAlgn val="ctr"/>
        <c:lblOffset val="100"/>
        <c:noMultiLvlLbl val="0"/>
      </c:catAx>
      <c:valAx>
        <c:axId val="186206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180.14385999999999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9576"/>
        <c:axId val="186206440"/>
      </c:barChart>
      <c:catAx>
        <c:axId val="18620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6440"/>
        <c:crosses val="autoZero"/>
        <c:auto val="1"/>
        <c:lblAlgn val="ctr"/>
        <c:lblOffset val="100"/>
        <c:noMultiLvlLbl val="0"/>
      </c:catAx>
      <c:valAx>
        <c:axId val="186206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204.80503999999999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5656"/>
        <c:axId val="186207616"/>
      </c:barChart>
      <c:catAx>
        <c:axId val="18620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7616"/>
        <c:crosses val="autoZero"/>
        <c:auto val="1"/>
        <c:lblAlgn val="ctr"/>
        <c:lblOffset val="100"/>
        <c:noMultiLvlLbl val="0"/>
      </c:catAx>
      <c:valAx>
        <c:axId val="18620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17.686351999999999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4136"/>
        <c:axId val="629036096"/>
      </c:barChart>
      <c:catAx>
        <c:axId val="62903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6096"/>
        <c:crosses val="autoZero"/>
        <c:auto val="1"/>
        <c:lblAlgn val="ctr"/>
        <c:lblOffset val="100"/>
        <c:noMultiLvlLbl val="0"/>
      </c:catAx>
      <c:valAx>
        <c:axId val="629036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1173.1011000000001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5312"/>
        <c:axId val="629031392"/>
      </c:barChart>
      <c:catAx>
        <c:axId val="62903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1392"/>
        <c:crosses val="autoZero"/>
        <c:auto val="1"/>
        <c:lblAlgn val="ctr"/>
        <c:lblOffset val="100"/>
        <c:noMultiLvlLbl val="0"/>
      </c:catAx>
      <c:valAx>
        <c:axId val="629031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1.1534153E-2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1000"/>
        <c:axId val="629035704"/>
      </c:barChart>
      <c:catAx>
        <c:axId val="62903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5704"/>
        <c:crosses val="autoZero"/>
        <c:auto val="1"/>
        <c:lblAlgn val="ctr"/>
        <c:lblOffset val="100"/>
        <c:noMultiLvlLbl val="0"/>
      </c:catAx>
      <c:valAx>
        <c:axId val="62903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6.363334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4920"/>
        <c:axId val="629032568"/>
      </c:barChart>
      <c:catAx>
        <c:axId val="62903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2568"/>
        <c:crosses val="autoZero"/>
        <c:auto val="1"/>
        <c:lblAlgn val="ctr"/>
        <c:lblOffset val="100"/>
        <c:noMultiLvlLbl val="0"/>
      </c:catAx>
      <c:valAx>
        <c:axId val="629032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37.669800000000002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088632"/>
        <c:axId val="104087064"/>
      </c:barChart>
      <c:catAx>
        <c:axId val="10408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087064"/>
        <c:crosses val="autoZero"/>
        <c:auto val="1"/>
        <c:lblAlgn val="ctr"/>
        <c:lblOffset val="100"/>
        <c:noMultiLvlLbl val="0"/>
      </c:catAx>
      <c:valAx>
        <c:axId val="104087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08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521.11035000000004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6488"/>
        <c:axId val="629038056"/>
      </c:barChart>
      <c:catAx>
        <c:axId val="62903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8056"/>
        <c:crosses val="autoZero"/>
        <c:auto val="1"/>
        <c:lblAlgn val="ctr"/>
        <c:lblOffset val="100"/>
        <c:noMultiLvlLbl val="0"/>
      </c:catAx>
      <c:valAx>
        <c:axId val="62903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150.19716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034528"/>
        <c:axId val="629031784"/>
      </c:barChart>
      <c:catAx>
        <c:axId val="62903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1784"/>
        <c:crosses val="autoZero"/>
        <c:auto val="1"/>
        <c:lblAlgn val="ctr"/>
        <c:lblOffset val="100"/>
        <c:noMultiLvlLbl val="0"/>
      </c:catAx>
      <c:valAx>
        <c:axId val="62903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3.9740000000000002</c:v>
                </c:pt>
                <c:pt idx="1">
                  <c:v>16.792000000000002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9037272"/>
        <c:axId val="629037664"/>
      </c:barChart>
      <c:catAx>
        <c:axId val="62903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037664"/>
        <c:crosses val="autoZero"/>
        <c:auto val="1"/>
        <c:lblAlgn val="ctr"/>
        <c:lblOffset val="100"/>
        <c:noMultiLvlLbl val="0"/>
      </c:catAx>
      <c:valAx>
        <c:axId val="62903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03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16.878945999999999</c:v>
                </c:pt>
                <c:pt idx="1">
                  <c:v>18.033166999999999</c:v>
                </c:pt>
                <c:pt idx="2">
                  <c:v>23.946383000000001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654.27610000000004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46256"/>
        <c:axId val="258846648"/>
      </c:barChart>
      <c:catAx>
        <c:axId val="25884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46648"/>
        <c:crosses val="autoZero"/>
        <c:auto val="1"/>
        <c:lblAlgn val="ctr"/>
        <c:lblOffset val="100"/>
        <c:noMultiLvlLbl val="0"/>
      </c:catAx>
      <c:valAx>
        <c:axId val="258846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4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24.088943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48216"/>
        <c:axId val="258845864"/>
      </c:barChart>
      <c:catAx>
        <c:axId val="25884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45864"/>
        <c:crosses val="autoZero"/>
        <c:auto val="1"/>
        <c:lblAlgn val="ctr"/>
        <c:lblOffset val="100"/>
        <c:noMultiLvlLbl val="0"/>
      </c:catAx>
      <c:valAx>
        <c:axId val="25884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4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75.387</c:v>
                </c:pt>
                <c:pt idx="1">
                  <c:v>8.702</c:v>
                </c:pt>
                <c:pt idx="2">
                  <c:v>15.911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8848608"/>
        <c:axId val="258849000"/>
      </c:barChart>
      <c:catAx>
        <c:axId val="25884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49000"/>
        <c:crosses val="autoZero"/>
        <c:auto val="1"/>
        <c:lblAlgn val="ctr"/>
        <c:lblOffset val="100"/>
        <c:noMultiLvlLbl val="0"/>
      </c:catAx>
      <c:valAx>
        <c:axId val="2588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4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3241.9949999999999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30152"/>
        <c:axId val="184624664"/>
      </c:barChart>
      <c:catAx>
        <c:axId val="18463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4664"/>
        <c:crosses val="autoZero"/>
        <c:auto val="1"/>
        <c:lblAlgn val="ctr"/>
        <c:lblOffset val="100"/>
        <c:noMultiLvlLbl val="0"/>
      </c:catAx>
      <c:valAx>
        <c:axId val="184624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3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99.237359999999995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27016"/>
        <c:axId val="184627408"/>
      </c:barChart>
      <c:catAx>
        <c:axId val="18462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7408"/>
        <c:crosses val="autoZero"/>
        <c:auto val="1"/>
        <c:lblAlgn val="ctr"/>
        <c:lblOffset val="100"/>
        <c:noMultiLvlLbl val="0"/>
      </c:catAx>
      <c:valAx>
        <c:axId val="184627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2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791.12714000000005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26624"/>
        <c:axId val="184623488"/>
      </c:barChart>
      <c:catAx>
        <c:axId val="18462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3488"/>
        <c:crosses val="autoZero"/>
        <c:auto val="1"/>
        <c:lblAlgn val="ctr"/>
        <c:lblOffset val="100"/>
        <c:noMultiLvlLbl val="0"/>
      </c:catAx>
      <c:valAx>
        <c:axId val="18462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2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4.2385729999999997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8552"/>
        <c:axId val="561108944"/>
      </c:barChart>
      <c:catAx>
        <c:axId val="56110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8944"/>
        <c:crosses val="autoZero"/>
        <c:auto val="1"/>
        <c:lblAlgn val="ctr"/>
        <c:lblOffset val="100"/>
        <c:noMultiLvlLbl val="0"/>
      </c:catAx>
      <c:valAx>
        <c:axId val="56110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6666.83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22704"/>
        <c:axId val="184623096"/>
      </c:barChart>
      <c:catAx>
        <c:axId val="18462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3096"/>
        <c:crosses val="autoZero"/>
        <c:auto val="1"/>
        <c:lblAlgn val="ctr"/>
        <c:lblOffset val="100"/>
        <c:noMultiLvlLbl val="0"/>
      </c:catAx>
      <c:valAx>
        <c:axId val="18462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2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23.114632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23880"/>
        <c:axId val="184625056"/>
      </c:barChart>
      <c:catAx>
        <c:axId val="18462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5056"/>
        <c:crosses val="autoZero"/>
        <c:auto val="1"/>
        <c:lblAlgn val="ctr"/>
        <c:lblOffset val="100"/>
        <c:noMultiLvlLbl val="0"/>
      </c:catAx>
      <c:valAx>
        <c:axId val="18462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2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2.1961179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24272"/>
        <c:axId val="184625448"/>
      </c:barChart>
      <c:catAx>
        <c:axId val="18462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5448"/>
        <c:crosses val="autoZero"/>
        <c:auto val="1"/>
        <c:lblAlgn val="ctr"/>
        <c:lblOffset val="100"/>
        <c:noMultiLvlLbl val="0"/>
      </c:catAx>
      <c:valAx>
        <c:axId val="18462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2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241.1123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9728"/>
        <c:axId val="561110120"/>
      </c:barChart>
      <c:catAx>
        <c:axId val="5611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10120"/>
        <c:crosses val="autoZero"/>
        <c:auto val="1"/>
        <c:lblAlgn val="ctr"/>
        <c:lblOffset val="100"/>
        <c:noMultiLvlLbl val="0"/>
      </c:catAx>
      <c:valAx>
        <c:axId val="56111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1.9487053000000001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12472"/>
        <c:axId val="561110904"/>
      </c:barChart>
      <c:catAx>
        <c:axId val="56111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10904"/>
        <c:crosses val="autoZero"/>
        <c:auto val="1"/>
        <c:lblAlgn val="ctr"/>
        <c:lblOffset val="100"/>
        <c:noMultiLvlLbl val="0"/>
      </c:catAx>
      <c:valAx>
        <c:axId val="561110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1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23.108135000000001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6592"/>
        <c:axId val="561113256"/>
      </c:barChart>
      <c:catAx>
        <c:axId val="56110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13256"/>
        <c:crosses val="autoZero"/>
        <c:auto val="1"/>
        <c:lblAlgn val="ctr"/>
        <c:lblOffset val="100"/>
        <c:noMultiLvlLbl val="0"/>
      </c:catAx>
      <c:valAx>
        <c:axId val="56111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2.1961179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5808"/>
        <c:axId val="561106984"/>
      </c:barChart>
      <c:catAx>
        <c:axId val="56110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6984"/>
        <c:crosses val="autoZero"/>
        <c:auto val="1"/>
        <c:lblAlgn val="ctr"/>
        <c:lblOffset val="100"/>
        <c:noMultiLvlLbl val="0"/>
      </c:catAx>
      <c:valAx>
        <c:axId val="56110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697.98170000000005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08160"/>
        <c:axId val="561107768"/>
      </c:barChart>
      <c:catAx>
        <c:axId val="56110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07768"/>
        <c:crosses val="autoZero"/>
        <c:auto val="1"/>
        <c:lblAlgn val="ctr"/>
        <c:lblOffset val="100"/>
        <c:noMultiLvlLbl val="0"/>
      </c:catAx>
      <c:valAx>
        <c:axId val="56110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14.353164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12864"/>
        <c:axId val="186208792"/>
      </c:barChart>
      <c:catAx>
        <c:axId val="56111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792"/>
        <c:crosses val="autoZero"/>
        <c:auto val="1"/>
        <c:lblAlgn val="ctr"/>
        <c:lblOffset val="100"/>
        <c:noMultiLvlLbl val="0"/>
      </c:catAx>
      <c:valAx>
        <c:axId val="18620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오경아, ID : H1310227)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27일 10:36:24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3241.9949999999999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114.3004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37.669800000000002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75.387</v>
      </c>
      <c r="G8" s="59">
        <f>'DRIs DATA 입력'!G8</f>
        <v>8.702</v>
      </c>
      <c r="H8" s="59">
        <f>'DRIs DATA 입력'!H8</f>
        <v>15.911</v>
      </c>
      <c r="I8" s="46"/>
      <c r="J8" s="59" t="s">
        <v>216</v>
      </c>
      <c r="K8" s="59">
        <f>'DRIs DATA 입력'!K8</f>
        <v>3.9740000000000002</v>
      </c>
      <c r="L8" s="59">
        <f>'DRIs DATA 입력'!L8</f>
        <v>16.792000000000002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654.27610000000004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24.088943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4.2385729999999997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241.1123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99.237359999999995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2.5883919999999998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1.9487053000000001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23.108135000000001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2.1961179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697.98170000000005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14.353164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3.3170722000000001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1.406682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791.12714000000005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2005.3479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6666.83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4173.6445000000003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180.14385999999999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204.80503999999999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23.114632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17.686351999999999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1173.1011000000001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1.1534153E-2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6.363334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521.11035000000004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150.19716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62" sqref="G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318</v>
      </c>
      <c r="G1" s="62" t="s">
        <v>278</v>
      </c>
      <c r="H1" s="61" t="s">
        <v>319</v>
      </c>
    </row>
    <row r="3" spans="1:27" x14ac:dyDescent="0.3">
      <c r="A3" s="68" t="s">
        <v>320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321</v>
      </c>
      <c r="B4" s="67"/>
      <c r="C4" s="67"/>
      <c r="E4" s="69" t="s">
        <v>279</v>
      </c>
      <c r="F4" s="70"/>
      <c r="G4" s="70"/>
      <c r="H4" s="71"/>
      <c r="J4" s="69" t="s">
        <v>307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3">
      <c r="A5" s="65"/>
      <c r="B5" s="65" t="s">
        <v>322</v>
      </c>
      <c r="C5" s="65" t="s">
        <v>281</v>
      </c>
      <c r="E5" s="65"/>
      <c r="F5" s="65" t="s">
        <v>50</v>
      </c>
      <c r="G5" s="65" t="s">
        <v>323</v>
      </c>
      <c r="H5" s="65" t="s">
        <v>324</v>
      </c>
      <c r="J5" s="65"/>
      <c r="K5" s="65" t="s">
        <v>325</v>
      </c>
      <c r="L5" s="65" t="s">
        <v>282</v>
      </c>
      <c r="N5" s="65"/>
      <c r="O5" s="65" t="s">
        <v>283</v>
      </c>
      <c r="P5" s="65" t="s">
        <v>326</v>
      </c>
      <c r="Q5" s="65" t="s">
        <v>285</v>
      </c>
      <c r="R5" s="65" t="s">
        <v>286</v>
      </c>
      <c r="S5" s="65" t="s">
        <v>281</v>
      </c>
      <c r="U5" s="65"/>
      <c r="V5" s="65" t="s">
        <v>327</v>
      </c>
      <c r="W5" s="65" t="s">
        <v>284</v>
      </c>
      <c r="X5" s="65" t="s">
        <v>285</v>
      </c>
      <c r="Y5" s="65" t="s">
        <v>328</v>
      </c>
      <c r="Z5" s="65" t="s">
        <v>281</v>
      </c>
    </row>
    <row r="6" spans="1:27" x14ac:dyDescent="0.3">
      <c r="A6" s="65" t="s">
        <v>329</v>
      </c>
      <c r="B6" s="65">
        <v>1800</v>
      </c>
      <c r="C6" s="65">
        <v>3241.9949999999999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288</v>
      </c>
      <c r="O6" s="65">
        <v>40</v>
      </c>
      <c r="P6" s="65">
        <v>50</v>
      </c>
      <c r="Q6" s="65">
        <v>0</v>
      </c>
      <c r="R6" s="65">
        <v>0</v>
      </c>
      <c r="S6" s="65">
        <v>114.3004</v>
      </c>
      <c r="U6" s="65" t="s">
        <v>289</v>
      </c>
      <c r="V6" s="65">
        <v>0</v>
      </c>
      <c r="W6" s="65">
        <v>0</v>
      </c>
      <c r="X6" s="65">
        <v>20</v>
      </c>
      <c r="Y6" s="65">
        <v>0</v>
      </c>
      <c r="Z6" s="65">
        <v>37.669800000000002</v>
      </c>
    </row>
    <row r="7" spans="1:27" x14ac:dyDescent="0.3">
      <c r="E7" s="65" t="s">
        <v>290</v>
      </c>
      <c r="F7" s="65">
        <v>65</v>
      </c>
      <c r="G7" s="65">
        <v>30</v>
      </c>
      <c r="H7" s="65">
        <v>20</v>
      </c>
      <c r="J7" s="65" t="s">
        <v>330</v>
      </c>
      <c r="K7" s="65">
        <v>1</v>
      </c>
      <c r="L7" s="65">
        <v>10</v>
      </c>
    </row>
    <row r="8" spans="1:27" x14ac:dyDescent="0.3">
      <c r="E8" s="65" t="s">
        <v>331</v>
      </c>
      <c r="F8" s="65">
        <v>75.387</v>
      </c>
      <c r="G8" s="65">
        <v>8.702</v>
      </c>
      <c r="H8" s="65">
        <v>15.911</v>
      </c>
      <c r="J8" s="65" t="s">
        <v>291</v>
      </c>
      <c r="K8" s="65">
        <v>3.9740000000000002</v>
      </c>
      <c r="L8" s="65">
        <v>16.792000000000002</v>
      </c>
    </row>
    <row r="13" spans="1:27" x14ac:dyDescent="0.3">
      <c r="A13" s="66" t="s">
        <v>332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292</v>
      </c>
      <c r="B14" s="67"/>
      <c r="C14" s="67"/>
      <c r="D14" s="67"/>
      <c r="E14" s="67"/>
      <c r="F14" s="67"/>
      <c r="H14" s="67" t="s">
        <v>333</v>
      </c>
      <c r="I14" s="67"/>
      <c r="J14" s="67"/>
      <c r="K14" s="67"/>
      <c r="L14" s="67"/>
      <c r="M14" s="67"/>
      <c r="O14" s="67" t="s">
        <v>293</v>
      </c>
      <c r="P14" s="67"/>
      <c r="Q14" s="67"/>
      <c r="R14" s="67"/>
      <c r="S14" s="67"/>
      <c r="T14" s="67"/>
      <c r="V14" s="67" t="s">
        <v>334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335</v>
      </c>
      <c r="E15" s="65" t="s">
        <v>336</v>
      </c>
      <c r="F15" s="65" t="s">
        <v>281</v>
      </c>
      <c r="H15" s="65"/>
      <c r="I15" s="65" t="s">
        <v>283</v>
      </c>
      <c r="J15" s="65" t="s">
        <v>337</v>
      </c>
      <c r="K15" s="65" t="s">
        <v>338</v>
      </c>
      <c r="L15" s="65" t="s">
        <v>286</v>
      </c>
      <c r="M15" s="65" t="s">
        <v>281</v>
      </c>
      <c r="O15" s="65"/>
      <c r="P15" s="65" t="s">
        <v>283</v>
      </c>
      <c r="Q15" s="65" t="s">
        <v>284</v>
      </c>
      <c r="R15" s="65" t="s">
        <v>285</v>
      </c>
      <c r="S15" s="65" t="s">
        <v>336</v>
      </c>
      <c r="T15" s="65" t="s">
        <v>339</v>
      </c>
      <c r="V15" s="65"/>
      <c r="W15" s="65" t="s">
        <v>283</v>
      </c>
      <c r="X15" s="65" t="s">
        <v>326</v>
      </c>
      <c r="Y15" s="65" t="s">
        <v>285</v>
      </c>
      <c r="Z15" s="65" t="s">
        <v>336</v>
      </c>
      <c r="AA15" s="65" t="s">
        <v>281</v>
      </c>
    </row>
    <row r="16" spans="1:27" x14ac:dyDescent="0.3">
      <c r="A16" s="65" t="s">
        <v>308</v>
      </c>
      <c r="B16" s="65">
        <v>430</v>
      </c>
      <c r="C16" s="65">
        <v>600</v>
      </c>
      <c r="D16" s="65">
        <v>0</v>
      </c>
      <c r="E16" s="65">
        <v>3000</v>
      </c>
      <c r="F16" s="65">
        <v>654.27610000000004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24.088943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4.2385729999999997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241.1123</v>
      </c>
    </row>
    <row r="23" spans="1:62" x14ac:dyDescent="0.3">
      <c r="A23" s="66" t="s">
        <v>309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340</v>
      </c>
      <c r="B24" s="67"/>
      <c r="C24" s="67"/>
      <c r="D24" s="67"/>
      <c r="E24" s="67"/>
      <c r="F24" s="67"/>
      <c r="H24" s="67" t="s">
        <v>294</v>
      </c>
      <c r="I24" s="67"/>
      <c r="J24" s="67"/>
      <c r="K24" s="67"/>
      <c r="L24" s="67"/>
      <c r="M24" s="67"/>
      <c r="O24" s="67" t="s">
        <v>341</v>
      </c>
      <c r="P24" s="67"/>
      <c r="Q24" s="67"/>
      <c r="R24" s="67"/>
      <c r="S24" s="67"/>
      <c r="T24" s="67"/>
      <c r="V24" s="67" t="s">
        <v>342</v>
      </c>
      <c r="W24" s="67"/>
      <c r="X24" s="67"/>
      <c r="Y24" s="67"/>
      <c r="Z24" s="67"/>
      <c r="AA24" s="67"/>
      <c r="AC24" s="67" t="s">
        <v>295</v>
      </c>
      <c r="AD24" s="67"/>
      <c r="AE24" s="67"/>
      <c r="AF24" s="67"/>
      <c r="AG24" s="67"/>
      <c r="AH24" s="67"/>
      <c r="AJ24" s="67" t="s">
        <v>296</v>
      </c>
      <c r="AK24" s="67"/>
      <c r="AL24" s="67"/>
      <c r="AM24" s="67"/>
      <c r="AN24" s="67"/>
      <c r="AO24" s="67"/>
      <c r="AQ24" s="67" t="s">
        <v>297</v>
      </c>
      <c r="AR24" s="67"/>
      <c r="AS24" s="67"/>
      <c r="AT24" s="67"/>
      <c r="AU24" s="67"/>
      <c r="AV24" s="67"/>
      <c r="AX24" s="67" t="s">
        <v>298</v>
      </c>
      <c r="AY24" s="67"/>
      <c r="AZ24" s="67"/>
      <c r="BA24" s="67"/>
      <c r="BB24" s="67"/>
      <c r="BC24" s="67"/>
      <c r="BE24" s="67" t="s">
        <v>343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284</v>
      </c>
      <c r="D25" s="65" t="s">
        <v>338</v>
      </c>
      <c r="E25" s="65" t="s">
        <v>336</v>
      </c>
      <c r="F25" s="65" t="s">
        <v>281</v>
      </c>
      <c r="H25" s="65"/>
      <c r="I25" s="65" t="s">
        <v>283</v>
      </c>
      <c r="J25" s="65" t="s">
        <v>284</v>
      </c>
      <c r="K25" s="65" t="s">
        <v>285</v>
      </c>
      <c r="L25" s="65" t="s">
        <v>286</v>
      </c>
      <c r="M25" s="65" t="s">
        <v>339</v>
      </c>
      <c r="O25" s="65"/>
      <c r="P25" s="65" t="s">
        <v>327</v>
      </c>
      <c r="Q25" s="65" t="s">
        <v>284</v>
      </c>
      <c r="R25" s="65" t="s">
        <v>285</v>
      </c>
      <c r="S25" s="65" t="s">
        <v>286</v>
      </c>
      <c r="T25" s="65" t="s">
        <v>281</v>
      </c>
      <c r="V25" s="65"/>
      <c r="W25" s="65" t="s">
        <v>327</v>
      </c>
      <c r="X25" s="65" t="s">
        <v>344</v>
      </c>
      <c r="Y25" s="65" t="s">
        <v>285</v>
      </c>
      <c r="Z25" s="65" t="s">
        <v>286</v>
      </c>
      <c r="AA25" s="65" t="s">
        <v>339</v>
      </c>
      <c r="AC25" s="65"/>
      <c r="AD25" s="65" t="s">
        <v>345</v>
      </c>
      <c r="AE25" s="65" t="s">
        <v>346</v>
      </c>
      <c r="AF25" s="65" t="s">
        <v>285</v>
      </c>
      <c r="AG25" s="65" t="s">
        <v>286</v>
      </c>
      <c r="AH25" s="65" t="s">
        <v>347</v>
      </c>
      <c r="AJ25" s="65"/>
      <c r="AK25" s="65" t="s">
        <v>283</v>
      </c>
      <c r="AL25" s="65" t="s">
        <v>284</v>
      </c>
      <c r="AM25" s="65" t="s">
        <v>285</v>
      </c>
      <c r="AN25" s="65" t="s">
        <v>286</v>
      </c>
      <c r="AO25" s="65" t="s">
        <v>339</v>
      </c>
      <c r="AQ25" s="65"/>
      <c r="AR25" s="65" t="s">
        <v>283</v>
      </c>
      <c r="AS25" s="65" t="s">
        <v>284</v>
      </c>
      <c r="AT25" s="65" t="s">
        <v>335</v>
      </c>
      <c r="AU25" s="65" t="s">
        <v>286</v>
      </c>
      <c r="AV25" s="65" t="s">
        <v>281</v>
      </c>
      <c r="AX25" s="65"/>
      <c r="AY25" s="65" t="s">
        <v>283</v>
      </c>
      <c r="AZ25" s="65" t="s">
        <v>284</v>
      </c>
      <c r="BA25" s="65" t="s">
        <v>338</v>
      </c>
      <c r="BB25" s="65" t="s">
        <v>348</v>
      </c>
      <c r="BC25" s="65" t="s">
        <v>349</v>
      </c>
      <c r="BE25" s="65"/>
      <c r="BF25" s="65" t="s">
        <v>283</v>
      </c>
      <c r="BG25" s="65" t="s">
        <v>326</v>
      </c>
      <c r="BH25" s="65" t="s">
        <v>285</v>
      </c>
      <c r="BI25" s="65" t="s">
        <v>348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99.237359999999995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2.5883919999999998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1.9487053000000001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23.108135000000001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2.1961179</v>
      </c>
      <c r="AJ26" s="65" t="s">
        <v>299</v>
      </c>
      <c r="AK26" s="65">
        <v>320</v>
      </c>
      <c r="AL26" s="65">
        <v>400</v>
      </c>
      <c r="AM26" s="65">
        <v>0</v>
      </c>
      <c r="AN26" s="65">
        <v>1000</v>
      </c>
      <c r="AO26" s="65">
        <v>697.98170000000005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14.353164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3.3170722000000001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1.406682</v>
      </c>
    </row>
    <row r="33" spans="1:68" x14ac:dyDescent="0.3">
      <c r="A33" s="66" t="s">
        <v>300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301</v>
      </c>
      <c r="I34" s="67"/>
      <c r="J34" s="67"/>
      <c r="K34" s="67"/>
      <c r="L34" s="67"/>
      <c r="M34" s="67"/>
      <c r="O34" s="67" t="s">
        <v>350</v>
      </c>
      <c r="P34" s="67"/>
      <c r="Q34" s="67"/>
      <c r="R34" s="67"/>
      <c r="S34" s="67"/>
      <c r="T34" s="67"/>
      <c r="V34" s="67" t="s">
        <v>351</v>
      </c>
      <c r="W34" s="67"/>
      <c r="X34" s="67"/>
      <c r="Y34" s="67"/>
      <c r="Z34" s="67"/>
      <c r="AA34" s="67"/>
      <c r="AC34" s="67" t="s">
        <v>310</v>
      </c>
      <c r="AD34" s="67"/>
      <c r="AE34" s="67"/>
      <c r="AF34" s="67"/>
      <c r="AG34" s="67"/>
      <c r="AH34" s="67"/>
      <c r="AJ34" s="67" t="s">
        <v>314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352</v>
      </c>
      <c r="C35" s="65" t="s">
        <v>353</v>
      </c>
      <c r="D35" s="65" t="s">
        <v>285</v>
      </c>
      <c r="E35" s="65" t="s">
        <v>286</v>
      </c>
      <c r="F35" s="65" t="s">
        <v>281</v>
      </c>
      <c r="H35" s="65"/>
      <c r="I35" s="65" t="s">
        <v>283</v>
      </c>
      <c r="J35" s="65" t="s">
        <v>284</v>
      </c>
      <c r="K35" s="65" t="s">
        <v>338</v>
      </c>
      <c r="L35" s="65" t="s">
        <v>336</v>
      </c>
      <c r="M35" s="65" t="s">
        <v>281</v>
      </c>
      <c r="O35" s="65"/>
      <c r="P35" s="65" t="s">
        <v>327</v>
      </c>
      <c r="Q35" s="65" t="s">
        <v>346</v>
      </c>
      <c r="R35" s="65" t="s">
        <v>354</v>
      </c>
      <c r="S35" s="65" t="s">
        <v>286</v>
      </c>
      <c r="T35" s="65" t="s">
        <v>281</v>
      </c>
      <c r="V35" s="65"/>
      <c r="W35" s="65" t="s">
        <v>283</v>
      </c>
      <c r="X35" s="65" t="s">
        <v>353</v>
      </c>
      <c r="Y35" s="65" t="s">
        <v>285</v>
      </c>
      <c r="Z35" s="65" t="s">
        <v>348</v>
      </c>
      <c r="AA35" s="65" t="s">
        <v>349</v>
      </c>
      <c r="AC35" s="65"/>
      <c r="AD35" s="65" t="s">
        <v>327</v>
      </c>
      <c r="AE35" s="65" t="s">
        <v>284</v>
      </c>
      <c r="AF35" s="65" t="s">
        <v>285</v>
      </c>
      <c r="AG35" s="65" t="s">
        <v>286</v>
      </c>
      <c r="AH35" s="65" t="s">
        <v>281</v>
      </c>
      <c r="AJ35" s="65"/>
      <c r="AK35" s="65" t="s">
        <v>355</v>
      </c>
      <c r="AL35" s="65" t="s">
        <v>284</v>
      </c>
      <c r="AM35" s="65" t="s">
        <v>285</v>
      </c>
      <c r="AN35" s="65" t="s">
        <v>348</v>
      </c>
      <c r="AO35" s="65" t="s">
        <v>281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791.12714000000005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2005.3479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6666.83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4173.6445000000003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180.14385999999999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204.80503999999999</v>
      </c>
    </row>
    <row r="43" spans="1:68" x14ac:dyDescent="0.3">
      <c r="A43" s="66" t="s">
        <v>311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356</v>
      </c>
      <c r="B44" s="67"/>
      <c r="C44" s="67"/>
      <c r="D44" s="67"/>
      <c r="E44" s="67"/>
      <c r="F44" s="67"/>
      <c r="H44" s="67" t="s">
        <v>315</v>
      </c>
      <c r="I44" s="67"/>
      <c r="J44" s="67"/>
      <c r="K44" s="67"/>
      <c r="L44" s="67"/>
      <c r="M44" s="67"/>
      <c r="O44" s="67" t="s">
        <v>302</v>
      </c>
      <c r="P44" s="67"/>
      <c r="Q44" s="67"/>
      <c r="R44" s="67"/>
      <c r="S44" s="67"/>
      <c r="T44" s="67"/>
      <c r="V44" s="67" t="s">
        <v>312</v>
      </c>
      <c r="W44" s="67"/>
      <c r="X44" s="67"/>
      <c r="Y44" s="67"/>
      <c r="Z44" s="67"/>
      <c r="AA44" s="67"/>
      <c r="AC44" s="67" t="s">
        <v>357</v>
      </c>
      <c r="AD44" s="67"/>
      <c r="AE44" s="67"/>
      <c r="AF44" s="67"/>
      <c r="AG44" s="67"/>
      <c r="AH44" s="67"/>
      <c r="AJ44" s="67" t="s">
        <v>358</v>
      </c>
      <c r="AK44" s="67"/>
      <c r="AL44" s="67"/>
      <c r="AM44" s="67"/>
      <c r="AN44" s="67"/>
      <c r="AO44" s="67"/>
      <c r="AQ44" s="67" t="s">
        <v>303</v>
      </c>
      <c r="AR44" s="67"/>
      <c r="AS44" s="67"/>
      <c r="AT44" s="67"/>
      <c r="AU44" s="67"/>
      <c r="AV44" s="67"/>
      <c r="AX44" s="67" t="s">
        <v>304</v>
      </c>
      <c r="AY44" s="67"/>
      <c r="AZ44" s="67"/>
      <c r="BA44" s="67"/>
      <c r="BB44" s="67"/>
      <c r="BC44" s="67"/>
      <c r="BE44" s="67" t="s">
        <v>305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353</v>
      </c>
      <c r="D45" s="65" t="s">
        <v>359</v>
      </c>
      <c r="E45" s="65" t="s">
        <v>286</v>
      </c>
      <c r="F45" s="65" t="s">
        <v>281</v>
      </c>
      <c r="H45" s="65"/>
      <c r="I45" s="65" t="s">
        <v>327</v>
      </c>
      <c r="J45" s="65" t="s">
        <v>326</v>
      </c>
      <c r="K45" s="65" t="s">
        <v>335</v>
      </c>
      <c r="L45" s="65" t="s">
        <v>286</v>
      </c>
      <c r="M45" s="65" t="s">
        <v>281</v>
      </c>
      <c r="O45" s="65"/>
      <c r="P45" s="65" t="s">
        <v>360</v>
      </c>
      <c r="Q45" s="65" t="s">
        <v>284</v>
      </c>
      <c r="R45" s="65" t="s">
        <v>285</v>
      </c>
      <c r="S45" s="65" t="s">
        <v>286</v>
      </c>
      <c r="T45" s="65" t="s">
        <v>281</v>
      </c>
      <c r="V45" s="65"/>
      <c r="W45" s="65" t="s">
        <v>327</v>
      </c>
      <c r="X45" s="65" t="s">
        <v>284</v>
      </c>
      <c r="Y45" s="65" t="s">
        <v>285</v>
      </c>
      <c r="Z45" s="65" t="s">
        <v>328</v>
      </c>
      <c r="AA45" s="65" t="s">
        <v>281</v>
      </c>
      <c r="AC45" s="65"/>
      <c r="AD45" s="65" t="s">
        <v>283</v>
      </c>
      <c r="AE45" s="65" t="s">
        <v>284</v>
      </c>
      <c r="AF45" s="65" t="s">
        <v>285</v>
      </c>
      <c r="AG45" s="65" t="s">
        <v>336</v>
      </c>
      <c r="AH45" s="65" t="s">
        <v>281</v>
      </c>
      <c r="AJ45" s="65"/>
      <c r="AK45" s="65" t="s">
        <v>283</v>
      </c>
      <c r="AL45" s="65" t="s">
        <v>284</v>
      </c>
      <c r="AM45" s="65" t="s">
        <v>285</v>
      </c>
      <c r="AN45" s="65" t="s">
        <v>348</v>
      </c>
      <c r="AO45" s="65" t="s">
        <v>339</v>
      </c>
      <c r="AQ45" s="65"/>
      <c r="AR45" s="65" t="s">
        <v>283</v>
      </c>
      <c r="AS45" s="65" t="s">
        <v>284</v>
      </c>
      <c r="AT45" s="65" t="s">
        <v>338</v>
      </c>
      <c r="AU45" s="65" t="s">
        <v>286</v>
      </c>
      <c r="AV45" s="65" t="s">
        <v>347</v>
      </c>
      <c r="AX45" s="65"/>
      <c r="AY45" s="65" t="s">
        <v>352</v>
      </c>
      <c r="AZ45" s="65" t="s">
        <v>284</v>
      </c>
      <c r="BA45" s="65" t="s">
        <v>285</v>
      </c>
      <c r="BB45" s="65" t="s">
        <v>348</v>
      </c>
      <c r="BC45" s="65" t="s">
        <v>281</v>
      </c>
      <c r="BE45" s="65"/>
      <c r="BF45" s="65" t="s">
        <v>283</v>
      </c>
      <c r="BG45" s="65" t="s">
        <v>284</v>
      </c>
      <c r="BH45" s="65" t="s">
        <v>285</v>
      </c>
      <c r="BI45" s="65" t="s">
        <v>286</v>
      </c>
      <c r="BJ45" s="65" t="s">
        <v>281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23.114632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17.686351999999999</v>
      </c>
      <c r="O46" s="65" t="s">
        <v>306</v>
      </c>
      <c r="P46" s="65">
        <v>600</v>
      </c>
      <c r="Q46" s="65">
        <v>800</v>
      </c>
      <c r="R46" s="65">
        <v>0</v>
      </c>
      <c r="S46" s="65">
        <v>10000</v>
      </c>
      <c r="T46" s="65">
        <v>1173.1011000000001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1.1534153E-2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6.363334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521.11035000000004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150.19716</v>
      </c>
      <c r="AX46" s="65" t="s">
        <v>276</v>
      </c>
      <c r="AY46" s="65"/>
      <c r="AZ46" s="65"/>
      <c r="BA46" s="65"/>
      <c r="BB46" s="65"/>
      <c r="BC46" s="65"/>
      <c r="BE46" s="65" t="s">
        <v>361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316</v>
      </c>
      <c r="B2" s="61" t="s">
        <v>317</v>
      </c>
      <c r="C2" s="61" t="s">
        <v>313</v>
      </c>
      <c r="D2" s="61">
        <v>53</v>
      </c>
      <c r="E2" s="61">
        <v>3241.9949999999999</v>
      </c>
      <c r="F2" s="61">
        <v>541.54614000000004</v>
      </c>
      <c r="G2" s="61">
        <v>62.509616999999999</v>
      </c>
      <c r="H2" s="61">
        <v>37.225830000000002</v>
      </c>
      <c r="I2" s="61">
        <v>25.283788999999999</v>
      </c>
      <c r="J2" s="61">
        <v>114.3004</v>
      </c>
      <c r="K2" s="61">
        <v>72.223290000000006</v>
      </c>
      <c r="L2" s="61">
        <v>42.077109999999998</v>
      </c>
      <c r="M2" s="61">
        <v>37.669800000000002</v>
      </c>
      <c r="N2" s="61">
        <v>4.9547040000000004</v>
      </c>
      <c r="O2" s="61">
        <v>19.497025000000001</v>
      </c>
      <c r="P2" s="61">
        <v>1045.0295000000001</v>
      </c>
      <c r="Q2" s="61">
        <v>31.6751</v>
      </c>
      <c r="R2" s="61">
        <v>654.27610000000004</v>
      </c>
      <c r="S2" s="61">
        <v>146.28206</v>
      </c>
      <c r="T2" s="61">
        <v>6095.9277000000002</v>
      </c>
      <c r="U2" s="61">
        <v>4.2385729999999997</v>
      </c>
      <c r="V2" s="61">
        <v>24.088943</v>
      </c>
      <c r="W2" s="61">
        <v>241.1123</v>
      </c>
      <c r="X2" s="61">
        <v>99.237359999999995</v>
      </c>
      <c r="Y2" s="61">
        <v>2.5883919999999998</v>
      </c>
      <c r="Z2" s="61">
        <v>1.9487053000000001</v>
      </c>
      <c r="AA2" s="61">
        <v>23.108135000000001</v>
      </c>
      <c r="AB2" s="61">
        <v>2.1961179</v>
      </c>
      <c r="AC2" s="61">
        <v>697.98170000000005</v>
      </c>
      <c r="AD2" s="61">
        <v>14.353164</v>
      </c>
      <c r="AE2" s="61">
        <v>3.3170722000000001</v>
      </c>
      <c r="AF2" s="61">
        <v>1.406682</v>
      </c>
      <c r="AG2" s="61">
        <v>791.12714000000005</v>
      </c>
      <c r="AH2" s="61">
        <v>432.07535000000001</v>
      </c>
      <c r="AI2" s="61">
        <v>359.05176</v>
      </c>
      <c r="AJ2" s="61">
        <v>2005.3479</v>
      </c>
      <c r="AK2" s="61">
        <v>6666.83</v>
      </c>
      <c r="AL2" s="61">
        <v>180.14385999999999</v>
      </c>
      <c r="AM2" s="61">
        <v>4173.6445000000003</v>
      </c>
      <c r="AN2" s="61">
        <v>204.80503999999999</v>
      </c>
      <c r="AO2" s="61">
        <v>23.114632</v>
      </c>
      <c r="AP2" s="61">
        <v>17.288367999999998</v>
      </c>
      <c r="AQ2" s="61">
        <v>5.8262625000000003</v>
      </c>
      <c r="AR2" s="61">
        <v>17.686351999999999</v>
      </c>
      <c r="AS2" s="61">
        <v>1173.1011000000001</v>
      </c>
      <c r="AT2" s="61">
        <v>1.1534153E-2</v>
      </c>
      <c r="AU2" s="61">
        <v>6.363334</v>
      </c>
      <c r="AV2" s="61">
        <v>521.11035000000004</v>
      </c>
      <c r="AW2" s="61">
        <v>150.19716</v>
      </c>
      <c r="AX2" s="61">
        <v>0.13437531999999999</v>
      </c>
      <c r="AY2" s="61">
        <v>1.774405</v>
      </c>
      <c r="AZ2" s="61">
        <v>413.56002999999998</v>
      </c>
      <c r="BA2" s="61">
        <v>58.878979999999999</v>
      </c>
      <c r="BB2" s="61">
        <v>16.878945999999999</v>
      </c>
      <c r="BC2" s="61">
        <v>18.033166999999999</v>
      </c>
      <c r="BD2" s="61">
        <v>23.946383000000001</v>
      </c>
      <c r="BE2" s="61">
        <v>2.0654075000000001</v>
      </c>
      <c r="BF2" s="61">
        <v>11.829345</v>
      </c>
      <c r="BG2" s="61">
        <v>1.1518281E-3</v>
      </c>
      <c r="BH2" s="61">
        <v>2.7619746000000001E-2</v>
      </c>
      <c r="BI2" s="61">
        <v>2.4933057000000002E-2</v>
      </c>
      <c r="BJ2" s="61">
        <v>0.12864378000000001</v>
      </c>
      <c r="BK2" s="61">
        <v>8.8602166000000004E-5</v>
      </c>
      <c r="BL2" s="61">
        <v>0.37021944000000001</v>
      </c>
      <c r="BM2" s="61">
        <v>3.2158082000000001</v>
      </c>
      <c r="BN2" s="61">
        <v>0.85526294000000003</v>
      </c>
      <c r="BO2" s="61">
        <v>64.352270000000004</v>
      </c>
      <c r="BP2" s="61">
        <v>8.6046940000000003</v>
      </c>
      <c r="BQ2" s="61">
        <v>19.942007</v>
      </c>
      <c r="BR2" s="61">
        <v>75.395250000000004</v>
      </c>
      <c r="BS2" s="61">
        <v>58.809241999999998</v>
      </c>
      <c r="BT2" s="61">
        <v>11.217028000000001</v>
      </c>
      <c r="BU2" s="61">
        <v>5.9200210000000003E-2</v>
      </c>
      <c r="BV2" s="61">
        <v>4.3312679999999999E-2</v>
      </c>
      <c r="BW2" s="61">
        <v>0.73437624999999995</v>
      </c>
      <c r="BX2" s="61">
        <v>1.4433028999999999</v>
      </c>
      <c r="BY2" s="61">
        <v>0.19364433</v>
      </c>
      <c r="BZ2" s="61">
        <v>8.0534192999999997E-4</v>
      </c>
      <c r="CA2" s="61">
        <v>1.1965908000000001</v>
      </c>
      <c r="CB2" s="61">
        <v>1.6745994E-2</v>
      </c>
      <c r="CC2" s="61">
        <v>0.28844862999999998</v>
      </c>
      <c r="CD2" s="61">
        <v>1.4283349999999999</v>
      </c>
      <c r="CE2" s="61">
        <v>0.13373262999999999</v>
      </c>
      <c r="CF2" s="61">
        <v>0.33972067</v>
      </c>
      <c r="CG2" s="61">
        <v>0</v>
      </c>
      <c r="CH2" s="61">
        <v>4.9578589999999999E-2</v>
      </c>
      <c r="CI2" s="61">
        <v>4.6815999999999998E-7</v>
      </c>
      <c r="CJ2" s="61">
        <v>2.9900687000000001</v>
      </c>
      <c r="CK2" s="61">
        <v>3.7106127000000003E-2</v>
      </c>
      <c r="CL2" s="61">
        <v>0.89261429999999997</v>
      </c>
      <c r="CM2" s="61">
        <v>2.9316005999999999</v>
      </c>
      <c r="CN2" s="61">
        <v>4242.8964999999998</v>
      </c>
      <c r="CO2" s="61">
        <v>7437.3013000000001</v>
      </c>
      <c r="CP2" s="61">
        <v>4109.7179999999998</v>
      </c>
      <c r="CQ2" s="61">
        <v>1431.7742000000001</v>
      </c>
      <c r="CR2" s="61">
        <v>879.79803000000004</v>
      </c>
      <c r="CS2" s="61">
        <v>772.46870000000001</v>
      </c>
      <c r="CT2" s="61">
        <v>4334.6959999999999</v>
      </c>
      <c r="CU2" s="61">
        <v>2573.3915999999999</v>
      </c>
      <c r="CV2" s="61">
        <v>2486.3040000000001</v>
      </c>
      <c r="CW2" s="61">
        <v>2815.0610000000001</v>
      </c>
      <c r="CX2" s="61">
        <v>862.72375</v>
      </c>
      <c r="CY2" s="61">
        <v>5387.9106000000002</v>
      </c>
      <c r="CZ2" s="61">
        <v>2384.7640000000001</v>
      </c>
      <c r="DA2" s="61">
        <v>6555.4309999999996</v>
      </c>
      <c r="DB2" s="61">
        <v>5988.9472999999998</v>
      </c>
      <c r="DC2" s="61">
        <v>9324.4879999999994</v>
      </c>
      <c r="DD2" s="61">
        <v>15427.761</v>
      </c>
      <c r="DE2" s="61">
        <v>3063.125</v>
      </c>
      <c r="DF2" s="61">
        <v>7248.1469999999999</v>
      </c>
      <c r="DG2" s="61">
        <v>3535.5895999999998</v>
      </c>
      <c r="DH2" s="61">
        <v>155.28003000000001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58.878979999999999</v>
      </c>
      <c r="B6">
        <f>BB2</f>
        <v>16.878945999999999</v>
      </c>
      <c r="C6">
        <f>BC2</f>
        <v>18.033166999999999</v>
      </c>
      <c r="D6">
        <f>BD2</f>
        <v>23.946383000000001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25131</v>
      </c>
      <c r="C2" s="56">
        <f ca="1">YEAR(TODAY())-YEAR(B2)+IF(TODAY()&gt;=DATE(YEAR(TODAY()),MONTH(B2),DAY(B2)),0,-1)</f>
        <v>53</v>
      </c>
      <c r="E2" s="52">
        <v>158.80000000000001</v>
      </c>
      <c r="F2" s="53" t="s">
        <v>39</v>
      </c>
      <c r="G2" s="52">
        <v>87.1</v>
      </c>
      <c r="H2" s="51" t="s">
        <v>41</v>
      </c>
      <c r="I2" s="72">
        <f>ROUND(G3/E3^2,1)</f>
        <v>34.5</v>
      </c>
    </row>
    <row r="3" spans="1:9" x14ac:dyDescent="0.3">
      <c r="E3" s="51">
        <f>E2/100</f>
        <v>1.5880000000000001</v>
      </c>
      <c r="F3" s="51" t="s">
        <v>40</v>
      </c>
      <c r="G3" s="51">
        <f>G2</f>
        <v>87.1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오경아, ID : H1310227)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27일 10:36:24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44830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53</v>
      </c>
      <c r="G12" s="94"/>
      <c r="H12" s="94"/>
      <c r="I12" s="94"/>
      <c r="K12" s="123">
        <f>'개인정보 및 신체계측 입력'!E2</f>
        <v>158.80000000000001</v>
      </c>
      <c r="L12" s="124"/>
      <c r="M12" s="117">
        <f>'개인정보 및 신체계측 입력'!G2</f>
        <v>87.1</v>
      </c>
      <c r="N12" s="118"/>
      <c r="O12" s="113" t="s">
        <v>271</v>
      </c>
      <c r="P12" s="107"/>
      <c r="Q12" s="90">
        <f>'개인정보 및 신체계측 입력'!I2</f>
        <v>34.5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오경아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75.387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8.702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15.911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16.8</v>
      </c>
      <c r="L72" s="36" t="s">
        <v>53</v>
      </c>
      <c r="M72" s="36">
        <f>ROUND('DRIs DATA'!K8,1)</f>
        <v>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87.24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200.74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99.24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146.41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98.89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444.46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231.15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2022-09-27T01:47:18Z</dcterms:modified>
</cp:coreProperties>
</file>