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<sst xmlns="http://schemas.openxmlformats.org/spreadsheetml/2006/main" count="692" uniqueCount="342">
  <si>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</si>
  <si>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</si>
  <si>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</si>
  <si>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</si>
  <si>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</si>
  <si>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</si>
  <si>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</si>
  <si>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</si>
  <si>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</si>
  <si>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</si>
  <si>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</si>
  <si>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</si>
  <si>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</si>
  <si>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</si>
  <si>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</si>
  <si>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</si>
  <si>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</si>
  <si>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</si>
  <si>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</si>
  <si>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</si>
  <si>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</si>
  <si>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</si>
  <si>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</si>
  <si>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</si>
  <si>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</si>
  <si>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</si>
  <si>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</si>
  <si>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</si>
  <si>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</si>
  <si>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</si>
  <si>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</si>
  <si>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</si>
  <si>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</si>
  <si>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</si>
  <si>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</si>
  <si>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</si>
  <si>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</si>
  <si>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</si>
  <si>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</si>
  <si>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</si>
  <si>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</si>
  <si>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</si>
  <si>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</si>
  <si>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</si>
  <si>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</si>
  <si>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</si>
  <si>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</si>
  <si>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</si>
  <si>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</si>
  <si>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</si>
  <si>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</si>
  <si>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</si>
  <si>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</si>
  <si>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</si>
  <si>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</si>
  <si>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</si>
  <si>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</si>
  <si>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</si>
  <si>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</si>
  <si>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</si>
  <si>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</si>
  <si>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</si>
  <si>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</si>
  <si>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</si>
  <si>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</si>
  <si>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</si>
  <si>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</si>
  <si>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</si>
  <si>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</si>
  <si>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</si>
  <si>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</si>
  <si>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</si>
  <si>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</si>
  <si>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</si>
  <si>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</si>
  <si>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</si>
  <si>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</si>
  <si>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</si>
  <si>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</si>
  <si>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</si>
  <si>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</si>
  <si>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</si>
  <si>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</si>
  <si>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</si>
  <si>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</si>
  <si>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</si>
  <si>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</si>
  <si>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</si>
  <si>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</si>
  <si>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</si>
  <si>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</si>
  <si>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</si>
  <si>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</si>
  <si>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</si>
  <si>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</si>
  <si>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</si>
  <si>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</si>
  <si>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</si>
  <si>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</si>
  <si>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</si>
  <si>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</si>
  <si>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</si>
  <si>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</si>
  <si>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</si>
  <si>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</si>
  <si>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</si>
  <si>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</si>
  <si>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</si>
  <si>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</si>
  <si>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</si>
  <si>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</si>
  <si>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</si>
  <si>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</si>
  <si>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</si>
  <si>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</si>
  <si>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</si>
  <si>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</si>
  <si>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</si>
  <si>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</si>
  <si>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</si>
  <si>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</si>
  <si>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</si>
  <si>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</si>
  <si>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</si>
  <si>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</si>
  <si>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</si>
  <si>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</si>
  <si>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</si>
  <si>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</si>
  <si>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</si>
  <si>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</si>
  <si>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</si>
  <si>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</si>
  <si>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</si>
  <si>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</si>
  <si>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</si>
  <si>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</si>
  <si>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</si>
  <si>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</si>
  <si>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</si>
  <si>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</si>
  <si>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</si>
  <si>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</si>
  <si>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</si>
  <si>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</si>
  <si>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</si>
  <si>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</si>
  <si>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</si>
  <si>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</si>
  <si>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</si>
  <si>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</si>
  <si>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</si>
  <si>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</si>
  <si>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</si>
  <si>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</si>
  <si>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</si>
  <si>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</si>
  <si>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</si>
  <si>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</si>
  <si>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</si>
  <si>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</si>
  <si>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</si>
  <si>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</si>
  <si>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</si>
  <si>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</si>
  <si>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</si>
  <si>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</si>
  <si>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</si>
  <si>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</si>
  <si>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</si>
  <si>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</si>
  <si>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</si>
  <si>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</si>
  <si>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</si>
  <si>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</si>
  <si>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</si>
  <si>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</si>
  <si>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</si>
  <si>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</si>
  <si>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</si>
  <si>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</si>
  <si>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</si>
  <si>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</si>
  <si>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</si>
  <si>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</si>
  <si>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</si>
  <si>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</si>
  <si>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</si>
  <si>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</si>
  <si>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</si>
  <si>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</si>
  <si>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</si>
  <si>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</si>
  <si>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</si>
  <si>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</si>
  <si>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</si>
  <si>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</si>
  <si>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</si>
  <si>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</si>
  <si>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</si>
  <si>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</si>
  <si>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</si>
  <si>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</si>
  <si>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</si>
  <si>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</si>
  <si>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</si>
  <si>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</si>
  <si>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</si>
  <si>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</si>
  <si>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</si>
  <si>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</si>
  <si>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</si>
  <si>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</si>
  <si>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</si>
  <si>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</si>
  <si>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</si>
  <si>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</si>
  <si>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</si>
  <si>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</si>
  <si>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</si>
  <si>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</si>
  <si>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</si>
  <si>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</si>
  <si>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</si>
  <si>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</si>
  <si>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</si>
  <si>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</si>
  <si>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</si>
  <si>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</si>
  <si>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</si>
  <si>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</si>
  <si>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</si>
  <si>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</si>
  <si>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</si>
  <si>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</si>
  <si>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</si>
  <si>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</si>
  <si>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</si>
  <si>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</si>
  <si>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</si>
  <si>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</si>
  <si>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</si>
  <si>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</si>
  <si>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</si>
  <si>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</si>
  <si>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</si>
  <si>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</si>
  <si>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</si>
  <si>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</si>
  <si>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</si>
  <si>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</si>
  <si>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</si>
  <si>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</si>
  <si>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</si>
  <si>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</si>
  <si>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</si>
  <si>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</si>
  <si>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</si>
  <si>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</si>
  <si>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</si>
  <si>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</si>
  <si>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</si>
  <si>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</si>
  <si>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</si>
  <si>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</si>
  <si>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</si>
  <si>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</si>
  <si>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</si>
  <si>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</si>
  <si>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</si>
  <si>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</si>
  <si>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</si>
  <si>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</si>
  <si>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</si>
  <si>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</si>
  <si>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</si>
  <si>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</si>
  <si>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</si>
  <si>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</si>
  <si>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</si>
  <si>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</si>
  <si>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</si>
  <si>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</si>
  <si>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</si>
  <si>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</si>
  <si>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</si>
  <si>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</si>
  <si>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</si>
  <si>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</si>
  <si>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</si>
  <si>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</si>
  <si>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</si>
  <si>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</si>
  <si>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</si>
  <si>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</si>
  <si>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</si>
  <si>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</si>
  <si>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</si>
  <si>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</si>
  <si>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</si>
  <si>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</si>
  <si>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</si>
  <si>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</si>
  <si>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</si>
  <si>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</si>
  <si>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</si>
  <si>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</si>
  <si>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</si>
  <si>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</si>
  <si>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</si>
  <si>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</si>
  <si>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</si>
  <si>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</si>
  <si>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</si>
  <si>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</si>
  <si>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</si>
  <si>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불포화지방산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</si>
  <si>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</si>
  <si>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</si>
  <si>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</si>
  <si>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</si>
  <si>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</si>
  <si>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비오틴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</si>
  <si>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</si>
  <si>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</si>
  <si>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</si>
  <si>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칼륨</t>
    <phoneticPr fontId="1" type="noConversion"/>
  </si>
  <si>
    <t>마그네슘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</si>
  <si>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</si>
  <si>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</si>
  <si>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</si>
  <si>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(설문지 : FFQ 95문항 설문지, 사용자 : 임채선, ID : H1310231)</t>
  </si>
  <si>
    <t>출력시각</t>
    <phoneticPr fontId="1" type="noConversion"/>
  </si>
  <si>
    <t>2022년 10월 12일 15:37:16</t>
  </si>
  <si>
    <t>적정비율(최소)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</si>
  <si>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</si>
  <si>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</si>
  <si>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</si>
  <si>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</si>
  <si>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H1310231</t>
  </si>
  <si>
    <t>임채선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</si>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</sst>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140.36233999999999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7529848"/>
        <c:axId val="857526320"/>
      </c:barChart>
      <c:catAx>
        <c:axId val="85752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7526320"/>
        <c:crosses val="autoZero"/>
        <c:auto val="1"/>
        <c:lblAlgn val="ctr"/>
        <c:lblOffset val="100"/>
        <c:noMultiLvlLbl val="0"/>
      </c:catAx>
      <c:valAx>
        <c:axId val="85752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752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5.837358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924080"/>
        <c:axId val="792922904"/>
      </c:barChart>
      <c:catAx>
        <c:axId val="79292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922904"/>
        <c:crosses val="autoZero"/>
        <c:auto val="1"/>
        <c:lblAlgn val="ctr"/>
        <c:lblOffset val="100"/>
        <c:noMultiLvlLbl val="0"/>
      </c:catAx>
      <c:valAx>
        <c:axId val="79292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92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923688"/>
        <c:axId val="792924472"/>
      </c:barChart>
      <c:catAx>
        <c:axId val="79292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924472"/>
        <c:crosses val="autoZero"/>
        <c:auto val="1"/>
        <c:lblAlgn val="ctr"/>
        <c:lblOffset val="100"/>
        <c:noMultiLvlLbl val="0"/>
      </c:catAx>
      <c:valAx>
        <c:axId val="79292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92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2313.3366999999998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182440"/>
        <c:axId val="564461952"/>
      </c:barChart>
      <c:catAx>
        <c:axId val="8531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61952"/>
        <c:crosses val="autoZero"/>
        <c:auto val="1"/>
        <c:lblAlgn val="ctr"/>
        <c:lblOffset val="100"/>
        <c:noMultiLvlLbl val="0"/>
      </c:catAx>
      <c:valAx>
        <c:axId val="56446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1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6715.8090000000002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8816"/>
        <c:axId val="564460776"/>
      </c:barChart>
      <c:catAx>
        <c:axId val="5644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60776"/>
        <c:crosses val="autoZero"/>
        <c:auto val="1"/>
        <c:lblAlgn val="ctr"/>
        <c:lblOffset val="100"/>
        <c:noMultiLvlLbl val="0"/>
      </c:catAx>
      <c:valAx>
        <c:axId val="564460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249.50452999999999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9600"/>
        <c:axId val="564462344"/>
      </c:barChart>
      <c:catAx>
        <c:axId val="56445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62344"/>
        <c:crosses val="autoZero"/>
        <c:auto val="1"/>
        <c:lblAlgn val="ctr"/>
        <c:lblOffset val="100"/>
        <c:noMultiLvlLbl val="0"/>
      </c:catAx>
      <c:valAx>
        <c:axId val="5644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249.45583999999999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60384"/>
        <c:axId val="564461560"/>
      </c:barChart>
      <c:catAx>
        <c:axId val="5644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61560"/>
        <c:crosses val="autoZero"/>
        <c:auto val="1"/>
        <c:lblAlgn val="ctr"/>
        <c:lblOffset val="100"/>
        <c:noMultiLvlLbl val="0"/>
      </c:catAx>
      <c:valAx>
        <c:axId val="56446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19.569569000000001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43184"/>
        <c:axId val="566542792"/>
      </c:barChart>
      <c:catAx>
        <c:axId val="56654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42792"/>
        <c:crosses val="autoZero"/>
        <c:auto val="1"/>
        <c:lblAlgn val="ctr"/>
        <c:lblOffset val="100"/>
        <c:noMultiLvlLbl val="0"/>
      </c:catAx>
      <c:valAx>
        <c:axId val="566542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4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1679.3320000000001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43576"/>
        <c:axId val="566544360"/>
      </c:barChart>
      <c:catAx>
        <c:axId val="56654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44360"/>
        <c:crosses val="autoZero"/>
        <c:auto val="1"/>
        <c:lblAlgn val="ctr"/>
        <c:lblOffset val="100"/>
        <c:noMultiLvlLbl val="0"/>
      </c:catAx>
      <c:valAx>
        <c:axId val="566544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4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2.1105039999999999E-2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544752"/>
        <c:axId val="566545144"/>
      </c:barChart>
      <c:catAx>
        <c:axId val="56654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545144"/>
        <c:crosses val="autoZero"/>
        <c:auto val="1"/>
        <c:lblAlgn val="ctr"/>
        <c:lblOffset val="100"/>
        <c:noMultiLvlLbl val="0"/>
      </c:catAx>
      <c:valAx>
        <c:axId val="56654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54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5.8325696000000002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24752"/>
        <c:axId val="140025144"/>
      </c:barChart>
      <c:catAx>
        <c:axId val="14002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25144"/>
        <c:crosses val="autoZero"/>
        <c:auto val="1"/>
        <c:lblAlgn val="ctr"/>
        <c:lblOffset val="100"/>
        <c:noMultiLvlLbl val="0"/>
      </c:catAx>
      <c:valAx>
        <c:axId val="14002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2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54.563305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7528280"/>
        <c:axId val="259992712"/>
      </c:barChart>
      <c:catAx>
        <c:axId val="85752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92712"/>
        <c:crosses val="autoZero"/>
        <c:auto val="1"/>
        <c:lblAlgn val="ctr"/>
        <c:lblOffset val="100"/>
        <c:noMultiLvlLbl val="0"/>
      </c:catAx>
      <c:valAx>
        <c:axId val="259992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752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350.90129999999999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23968"/>
        <c:axId val="140024360"/>
      </c:barChart>
      <c:catAx>
        <c:axId val="14002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24360"/>
        <c:crosses val="autoZero"/>
        <c:auto val="1"/>
        <c:lblAlgn val="ctr"/>
        <c:lblOffset val="100"/>
        <c:noMultiLvlLbl val="0"/>
      </c:catAx>
      <c:valAx>
        <c:axId val="14002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152.87387000000001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23184"/>
        <c:axId val="140025536"/>
      </c:barChart>
      <c:catAx>
        <c:axId val="14002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25536"/>
        <c:crosses val="autoZero"/>
        <c:auto val="1"/>
        <c:lblAlgn val="ctr"/>
        <c:lblOffset val="100"/>
        <c:noMultiLvlLbl val="0"/>
      </c:catAx>
      <c:valAx>
        <c:axId val="14002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2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8.3480000000000008</c:v>
                </c:pt>
                <c:pt idx="1">
                  <c:v>14.682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0022400"/>
        <c:axId val="679115480"/>
      </c:barChart>
      <c:catAx>
        <c:axId val="14002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15480"/>
        <c:crosses val="autoZero"/>
        <c:auto val="1"/>
        <c:lblAlgn val="ctr"/>
        <c:lblOffset val="100"/>
        <c:noMultiLvlLbl val="0"/>
      </c:catAx>
      <c:valAx>
        <c:axId val="67911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24.580715000000001</c:v>
                </c:pt>
                <c:pt idx="1">
                  <c:v>27.004819999999999</c:v>
                </c:pt>
                <c:pt idx="2">
                  <c:v>32.533306000000003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1089.7702999999999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09208"/>
        <c:axId val="679115872"/>
      </c:barChart>
      <c:catAx>
        <c:axId val="67910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15872"/>
        <c:crosses val="autoZero"/>
        <c:auto val="1"/>
        <c:lblAlgn val="ctr"/>
        <c:lblOffset val="100"/>
        <c:noMultiLvlLbl val="0"/>
      </c:catAx>
      <c:valAx>
        <c:axId val="67911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0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40.276195999999999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09600"/>
        <c:axId val="679115088"/>
      </c:barChart>
      <c:catAx>
        <c:axId val="67910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15088"/>
        <c:crosses val="autoZero"/>
        <c:auto val="1"/>
        <c:lblAlgn val="ctr"/>
        <c:lblOffset val="100"/>
        <c:noMultiLvlLbl val="0"/>
      </c:catAx>
      <c:valAx>
        <c:axId val="67911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62.073999999999998</c:v>
                </c:pt>
                <c:pt idx="1">
                  <c:v>14.787000000000001</c:v>
                </c:pt>
                <c:pt idx="2">
                  <c:v>23.138000000000002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9116264"/>
        <c:axId val="679109992"/>
      </c:barChart>
      <c:catAx>
        <c:axId val="6791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09992"/>
        <c:crosses val="autoZero"/>
        <c:auto val="1"/>
        <c:lblAlgn val="ctr"/>
        <c:lblOffset val="100"/>
        <c:noMultiLvlLbl val="0"/>
      </c:catAx>
      <c:valAx>
        <c:axId val="67910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1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2867.3827999999999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10776"/>
        <c:axId val="679112344"/>
      </c:barChart>
      <c:catAx>
        <c:axId val="6791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12344"/>
        <c:crosses val="autoZero"/>
        <c:auto val="1"/>
        <c:lblAlgn val="ctr"/>
        <c:lblOffset val="100"/>
        <c:noMultiLvlLbl val="0"/>
      </c:catAx>
      <c:valAx>
        <c:axId val="679112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1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229.04150000000001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14696"/>
        <c:axId val="679112736"/>
      </c:barChart>
      <c:catAx>
        <c:axId val="6791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12736"/>
        <c:crosses val="autoZero"/>
        <c:auto val="1"/>
        <c:lblAlgn val="ctr"/>
        <c:lblOffset val="100"/>
        <c:noMultiLvlLbl val="0"/>
      </c:catAx>
      <c:valAx>
        <c:axId val="679112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1243.2357999999999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13912"/>
        <c:axId val="679114304"/>
      </c:barChart>
      <c:catAx>
        <c:axId val="6791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14304"/>
        <c:crosses val="autoZero"/>
        <c:auto val="1"/>
        <c:lblAlgn val="ctr"/>
        <c:lblOffset val="100"/>
        <c:noMultiLvlLbl val="0"/>
      </c:catAx>
      <c:valAx>
        <c:axId val="67911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7.4585476000000002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95456"/>
        <c:axId val="259993496"/>
      </c:barChart>
      <c:catAx>
        <c:axId val="25999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93496"/>
        <c:crosses val="autoZero"/>
        <c:auto val="1"/>
        <c:lblAlgn val="ctr"/>
        <c:lblOffset val="100"/>
        <c:noMultiLvlLbl val="0"/>
      </c:catAx>
      <c:valAx>
        <c:axId val="25999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11195.12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32648"/>
        <c:axId val="576029904"/>
      </c:barChart>
      <c:catAx>
        <c:axId val="5760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29904"/>
        <c:crosses val="autoZero"/>
        <c:auto val="1"/>
        <c:lblAlgn val="ctr"/>
        <c:lblOffset val="100"/>
        <c:noMultiLvlLbl val="0"/>
      </c:catAx>
      <c:valAx>
        <c:axId val="57602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32.228290000000001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35392"/>
        <c:axId val="576035784"/>
      </c:barChart>
      <c:catAx>
        <c:axId val="5760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35784"/>
        <c:crosses val="autoZero"/>
        <c:auto val="1"/>
        <c:lblAlgn val="ctr"/>
        <c:lblOffset val="100"/>
        <c:noMultiLvlLbl val="0"/>
      </c:catAx>
      <c:valAx>
        <c:axId val="5760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3.7793057000000001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30688"/>
        <c:axId val="576029120"/>
      </c:barChart>
      <c:catAx>
        <c:axId val="5760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29120"/>
        <c:crosses val="autoZero"/>
        <c:auto val="1"/>
        <c:lblAlgn val="ctr"/>
        <c:lblOffset val="100"/>
        <c:noMultiLvlLbl val="0"/>
      </c:catAx>
      <c:valAx>
        <c:axId val="57602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471.87265000000002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95064"/>
        <c:axId val="853182048"/>
      </c:barChart>
      <c:catAx>
        <c:axId val="25999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182048"/>
        <c:crosses val="autoZero"/>
        <c:auto val="1"/>
        <c:lblAlgn val="ctr"/>
        <c:lblOffset val="100"/>
        <c:noMultiLvlLbl val="0"/>
      </c:catAx>
      <c:valAx>
        <c:axId val="85318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9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2.9586815999999998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180872"/>
        <c:axId val="853182832"/>
      </c:barChart>
      <c:catAx>
        <c:axId val="85318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182832"/>
        <c:crosses val="autoZero"/>
        <c:auto val="1"/>
        <c:lblAlgn val="ctr"/>
        <c:lblOffset val="100"/>
        <c:noMultiLvlLbl val="0"/>
      </c:catAx>
      <c:valAx>
        <c:axId val="8531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18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27.533144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183224"/>
        <c:axId val="853181264"/>
      </c:barChart>
      <c:catAx>
        <c:axId val="85318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181264"/>
        <c:crosses val="autoZero"/>
        <c:auto val="1"/>
        <c:lblAlgn val="ctr"/>
        <c:lblOffset val="100"/>
        <c:noMultiLvlLbl val="0"/>
      </c:catAx>
      <c:valAx>
        <c:axId val="85318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18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3.7793057000000001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184008"/>
        <c:axId val="259992320"/>
      </c:barChart>
      <c:catAx>
        <c:axId val="85318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92320"/>
        <c:crosses val="autoZero"/>
        <c:auto val="1"/>
        <c:lblAlgn val="ctr"/>
        <c:lblOffset val="100"/>
        <c:noMultiLvlLbl val="0"/>
      </c:catAx>
      <c:valAx>
        <c:axId val="25999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18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1104.1522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93888"/>
        <c:axId val="259994672"/>
      </c:barChart>
      <c:catAx>
        <c:axId val="2599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94672"/>
        <c:crosses val="autoZero"/>
        <c:auto val="1"/>
        <c:lblAlgn val="ctr"/>
        <c:lblOffset val="100"/>
        <c:noMultiLvlLbl val="0"/>
      </c:catAx>
      <c:valAx>
        <c:axId val="25999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21.878250000000001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924864"/>
        <c:axId val="792921728"/>
      </c:barChart>
      <c:catAx>
        <c:axId val="79292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921728"/>
        <c:crosses val="autoZero"/>
        <c:auto val="1"/>
        <c:lblAlgn val="ctr"/>
        <c:lblOffset val="100"/>
        <c:noMultiLvlLbl val="0"/>
      </c:catAx>
      <c:valAx>
        <c:axId val="79292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9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임채선, ID : H1310231)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12일 15:37:16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2867.3827999999999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140.36233999999999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54.563305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62.073999999999998</v>
      </c>
      <c r="G8" s="59">
        <f>'DRIs DATA 입력'!G8</f>
        <v>14.787000000000001</v>
      </c>
      <c r="H8" s="59">
        <f>'DRIs DATA 입력'!H8</f>
        <v>23.138000000000002</v>
      </c>
      <c r="I8" s="46"/>
      <c r="J8" s="59" t="s">
        <v>216</v>
      </c>
      <c r="K8" s="59">
        <f>'DRIs DATA 입력'!K8</f>
        <v>8.3480000000000008</v>
      </c>
      <c r="L8" s="59">
        <f>'DRIs DATA 입력'!L8</f>
        <v>14.682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1089.7702999999999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40.276195999999999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7.4585476000000002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471.87265000000002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229.04150000000001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3.6705139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2.9586815999999998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27.533144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3.7793057000000001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1104.1522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21.878250000000001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5.837358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5.45336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1243.2357999999999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2313.3366999999998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11195.12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6715.8090000000002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249.50452999999999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249.45583999999999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32.228290000000001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19.569569000000001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1679.3320000000001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2.1105039999999999E-2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5.8325696000000002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350.90129999999999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152.87387000000001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61" sqref="F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331</v>
      </c>
      <c r="G1" s="62" t="s">
        <v>332</v>
      </c>
      <c r="H1" s="61" t="s">
        <v>333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316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279</v>
      </c>
      <c r="B6" s="65">
        <v>1800</v>
      </c>
      <c r="C6" s="65">
        <v>2867.3827999999999</v>
      </c>
      <c r="E6" s="65" t="s">
        <v>291</v>
      </c>
      <c r="F6" s="65">
        <v>55</v>
      </c>
      <c r="G6" s="65">
        <v>15</v>
      </c>
      <c r="H6" s="65">
        <v>7</v>
      </c>
      <c r="J6" s="65" t="s">
        <v>334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140.36233999999999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54.563305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62.073999999999998</v>
      </c>
      <c r="G8" s="65">
        <v>14.787000000000001</v>
      </c>
      <c r="H8" s="65">
        <v>23.138000000000002</v>
      </c>
      <c r="J8" s="65" t="s">
        <v>295</v>
      </c>
      <c r="K8" s="65">
        <v>8.3480000000000008</v>
      </c>
      <c r="L8" s="65">
        <v>14.682</v>
      </c>
    </row>
    <row r="13" spans="1:27" x14ac:dyDescent="0.3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296</v>
      </c>
      <c r="B14" s="69"/>
      <c r="C14" s="69"/>
      <c r="D14" s="69"/>
      <c r="E14" s="69"/>
      <c r="F14" s="69"/>
      <c r="H14" s="69" t="s">
        <v>297</v>
      </c>
      <c r="I14" s="69"/>
      <c r="J14" s="69"/>
      <c r="K14" s="69"/>
      <c r="L14" s="69"/>
      <c r="M14" s="69"/>
      <c r="O14" s="69" t="s">
        <v>298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335</v>
      </c>
      <c r="Z15" s="65" t="s">
        <v>290</v>
      </c>
      <c r="AA15" s="65" t="s">
        <v>283</v>
      </c>
    </row>
    <row r="16" spans="1:27" x14ac:dyDescent="0.3">
      <c r="A16" s="65" t="s">
        <v>318</v>
      </c>
      <c r="B16" s="65">
        <v>430</v>
      </c>
      <c r="C16" s="65">
        <v>600</v>
      </c>
      <c r="D16" s="65">
        <v>0</v>
      </c>
      <c r="E16" s="65">
        <v>3000</v>
      </c>
      <c r="F16" s="65">
        <v>1089.7702999999999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40.276195999999999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7.4585476000000002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471.87265000000002</v>
      </c>
    </row>
    <row r="23" spans="1:62" x14ac:dyDescent="0.3">
      <c r="A23" s="70" t="s">
        <v>319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320</v>
      </c>
      <c r="B24" s="69"/>
      <c r="C24" s="69"/>
      <c r="D24" s="69"/>
      <c r="E24" s="69"/>
      <c r="F24" s="69"/>
      <c r="H24" s="69" t="s">
        <v>300</v>
      </c>
      <c r="I24" s="69"/>
      <c r="J24" s="69"/>
      <c r="K24" s="69"/>
      <c r="L24" s="69"/>
      <c r="M24" s="69"/>
      <c r="O24" s="69" t="s">
        <v>321</v>
      </c>
      <c r="P24" s="69"/>
      <c r="Q24" s="69"/>
      <c r="R24" s="69"/>
      <c r="S24" s="69"/>
      <c r="T24" s="69"/>
      <c r="V24" s="69" t="s">
        <v>301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335</v>
      </c>
      <c r="AN25" s="65" t="s">
        <v>290</v>
      </c>
      <c r="AO25" s="65" t="s">
        <v>336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229.04150000000001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3.6705139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2.9586815999999998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27.533144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3.7793057000000001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1104.1522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21.878250000000001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5.837358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5.45336</v>
      </c>
    </row>
    <row r="33" spans="1:68" x14ac:dyDescent="0.3">
      <c r="A33" s="70" t="s">
        <v>307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326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335</v>
      </c>
      <c r="S35" s="65" t="s">
        <v>290</v>
      </c>
      <c r="T35" s="65" t="s">
        <v>336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1243.2357999999999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2313.3366999999998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11195.12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6715.8090000000002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249.50452999999999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249.45583999999999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310</v>
      </c>
      <c r="P44" s="69"/>
      <c r="Q44" s="69"/>
      <c r="R44" s="69"/>
      <c r="S44" s="69"/>
      <c r="T44" s="69"/>
      <c r="V44" s="69" t="s">
        <v>325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311</v>
      </c>
      <c r="AR44" s="69"/>
      <c r="AS44" s="69"/>
      <c r="AT44" s="69"/>
      <c r="AU44" s="69"/>
      <c r="AV44" s="69"/>
      <c r="AX44" s="69" t="s">
        <v>312</v>
      </c>
      <c r="AY44" s="69"/>
      <c r="AZ44" s="69"/>
      <c r="BA44" s="69"/>
      <c r="BB44" s="69"/>
      <c r="BC44" s="69"/>
      <c r="BE44" s="69" t="s">
        <v>313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337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338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32.228290000000001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19.569569000000001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1679.3320000000001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2.1105039999999999E-2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5.8325696000000002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350.90129999999999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152.87387000000001</v>
      </c>
      <c r="AX46" s="65" t="s">
        <v>276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3" sqref="K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339</v>
      </c>
      <c r="B2" s="61" t="s">
        <v>340</v>
      </c>
      <c r="C2" s="61" t="s">
        <v>341</v>
      </c>
      <c r="D2" s="61">
        <v>53</v>
      </c>
      <c r="E2" s="61">
        <v>2867.3827999999999</v>
      </c>
      <c r="F2" s="61">
        <v>376.55360000000002</v>
      </c>
      <c r="G2" s="61">
        <v>89.70308</v>
      </c>
      <c r="H2" s="61">
        <v>44.162489999999998</v>
      </c>
      <c r="I2" s="61">
        <v>45.540585</v>
      </c>
      <c r="J2" s="61">
        <v>140.36233999999999</v>
      </c>
      <c r="K2" s="61">
        <v>59.982776999999999</v>
      </c>
      <c r="L2" s="61">
        <v>80.379559999999998</v>
      </c>
      <c r="M2" s="61">
        <v>54.563305</v>
      </c>
      <c r="N2" s="61">
        <v>5.835941</v>
      </c>
      <c r="O2" s="61">
        <v>30.686426000000001</v>
      </c>
      <c r="P2" s="61">
        <v>1787.5574999999999</v>
      </c>
      <c r="Q2" s="61">
        <v>53.076256000000001</v>
      </c>
      <c r="R2" s="61">
        <v>1089.7702999999999</v>
      </c>
      <c r="S2" s="61">
        <v>188.87139999999999</v>
      </c>
      <c r="T2" s="61">
        <v>10810.785</v>
      </c>
      <c r="U2" s="61">
        <v>7.4585476000000002</v>
      </c>
      <c r="V2" s="61">
        <v>40.276195999999999</v>
      </c>
      <c r="W2" s="61">
        <v>471.87265000000002</v>
      </c>
      <c r="X2" s="61">
        <v>229.04150000000001</v>
      </c>
      <c r="Y2" s="61">
        <v>3.6705139</v>
      </c>
      <c r="Z2" s="61">
        <v>2.9586815999999998</v>
      </c>
      <c r="AA2" s="61">
        <v>27.533144</v>
      </c>
      <c r="AB2" s="61">
        <v>3.7793057000000001</v>
      </c>
      <c r="AC2" s="61">
        <v>1104.1522</v>
      </c>
      <c r="AD2" s="61">
        <v>21.878250000000001</v>
      </c>
      <c r="AE2" s="61">
        <v>5.837358</v>
      </c>
      <c r="AF2" s="61">
        <v>5.45336</v>
      </c>
      <c r="AG2" s="61">
        <v>1243.2357999999999</v>
      </c>
      <c r="AH2" s="61">
        <v>626.96686</v>
      </c>
      <c r="AI2" s="61">
        <v>616.26900000000001</v>
      </c>
      <c r="AJ2" s="61">
        <v>2313.3366999999998</v>
      </c>
      <c r="AK2" s="61">
        <v>11195.12</v>
      </c>
      <c r="AL2" s="61">
        <v>249.50452999999999</v>
      </c>
      <c r="AM2" s="61">
        <v>6715.8090000000002</v>
      </c>
      <c r="AN2" s="61">
        <v>249.45583999999999</v>
      </c>
      <c r="AO2" s="61">
        <v>32.228290000000001</v>
      </c>
      <c r="AP2" s="61">
        <v>21.848917</v>
      </c>
      <c r="AQ2" s="61">
        <v>10.379374</v>
      </c>
      <c r="AR2" s="61">
        <v>19.569569000000001</v>
      </c>
      <c r="AS2" s="61">
        <v>1679.3320000000001</v>
      </c>
      <c r="AT2" s="61">
        <v>2.1105039999999999E-2</v>
      </c>
      <c r="AU2" s="61">
        <v>5.8325696000000002</v>
      </c>
      <c r="AV2" s="61">
        <v>350.90129999999999</v>
      </c>
      <c r="AW2" s="61">
        <v>152.87387000000001</v>
      </c>
      <c r="AX2" s="61">
        <v>0.33314470000000002</v>
      </c>
      <c r="AY2" s="61">
        <v>3.8607364</v>
      </c>
      <c r="AZ2" s="61">
        <v>614.01746000000003</v>
      </c>
      <c r="BA2" s="61">
        <v>84.167730000000006</v>
      </c>
      <c r="BB2" s="61">
        <v>24.580715000000001</v>
      </c>
      <c r="BC2" s="61">
        <v>27.004819999999999</v>
      </c>
      <c r="BD2" s="61">
        <v>32.533306000000003</v>
      </c>
      <c r="BE2" s="61">
        <v>2.2680557000000001</v>
      </c>
      <c r="BF2" s="61">
        <v>14.667306999999999</v>
      </c>
      <c r="BG2" s="61">
        <v>6.9387240000000003E-3</v>
      </c>
      <c r="BH2" s="61">
        <v>3.4117403999999997E-2</v>
      </c>
      <c r="BI2" s="61">
        <v>2.5326665000000002E-2</v>
      </c>
      <c r="BJ2" s="61">
        <v>0.13619440999999999</v>
      </c>
      <c r="BK2" s="61">
        <v>5.3374800000000001E-4</v>
      </c>
      <c r="BL2" s="61">
        <v>0.53613602999999999</v>
      </c>
      <c r="BM2" s="61">
        <v>6.2230863999999997</v>
      </c>
      <c r="BN2" s="61">
        <v>1.9923716</v>
      </c>
      <c r="BO2" s="61">
        <v>104.79469</v>
      </c>
      <c r="BP2" s="61">
        <v>18.584762999999999</v>
      </c>
      <c r="BQ2" s="61">
        <v>36.772269999999999</v>
      </c>
      <c r="BR2" s="61">
        <v>128.82256000000001</v>
      </c>
      <c r="BS2" s="61">
        <v>44.626792999999999</v>
      </c>
      <c r="BT2" s="61">
        <v>23.565297999999999</v>
      </c>
      <c r="BU2" s="61">
        <v>3.3536877E-2</v>
      </c>
      <c r="BV2" s="61">
        <v>4.6534220000000001E-2</v>
      </c>
      <c r="BW2" s="61">
        <v>1.5230802000000001</v>
      </c>
      <c r="BX2" s="61">
        <v>1.8928548000000001</v>
      </c>
      <c r="BY2" s="61">
        <v>0.21258192000000001</v>
      </c>
      <c r="BZ2" s="61">
        <v>7.0237900000000005E-4</v>
      </c>
      <c r="CA2" s="61">
        <v>1.647014</v>
      </c>
      <c r="CB2" s="61">
        <v>2.8641725E-2</v>
      </c>
      <c r="CC2" s="61">
        <v>0.29161480000000001</v>
      </c>
      <c r="CD2" s="61">
        <v>1.1462859000000001</v>
      </c>
      <c r="CE2" s="61">
        <v>0.12126326</v>
      </c>
      <c r="CF2" s="61">
        <v>0.19110278999999999</v>
      </c>
      <c r="CG2" s="61">
        <v>0</v>
      </c>
      <c r="CH2" s="61">
        <v>1.5527576E-2</v>
      </c>
      <c r="CI2" s="61">
        <v>7.7246405000000002E-8</v>
      </c>
      <c r="CJ2" s="61">
        <v>2.9406590000000001</v>
      </c>
      <c r="CK2" s="61">
        <v>3.1112844000000001E-2</v>
      </c>
      <c r="CL2" s="61">
        <v>0.87656420000000002</v>
      </c>
      <c r="CM2" s="61">
        <v>5.4904960000000003</v>
      </c>
      <c r="CN2" s="61">
        <v>4078.2150000000001</v>
      </c>
      <c r="CO2" s="61">
        <v>7220.2839999999997</v>
      </c>
      <c r="CP2" s="61">
        <v>5469.3410000000003</v>
      </c>
      <c r="CQ2" s="61">
        <v>1576.0781999999999</v>
      </c>
      <c r="CR2" s="61">
        <v>870.81164999999999</v>
      </c>
      <c r="CS2" s="61">
        <v>441.07335999999998</v>
      </c>
      <c r="CT2" s="61">
        <v>4173.3236999999999</v>
      </c>
      <c r="CU2" s="61">
        <v>2993.7993000000001</v>
      </c>
      <c r="CV2" s="61">
        <v>1325.2819</v>
      </c>
      <c r="CW2" s="61">
        <v>3449.7275</v>
      </c>
      <c r="CX2" s="61">
        <v>982.19290000000001</v>
      </c>
      <c r="CY2" s="61">
        <v>4609.7780000000002</v>
      </c>
      <c r="CZ2" s="61">
        <v>2639.616</v>
      </c>
      <c r="DA2" s="61">
        <v>7032.6674999999996</v>
      </c>
      <c r="DB2" s="61">
        <v>5564.8383999999996</v>
      </c>
      <c r="DC2" s="61">
        <v>10661.494000000001</v>
      </c>
      <c r="DD2" s="61">
        <v>16413.928</v>
      </c>
      <c r="DE2" s="61">
        <v>3884.4180000000001</v>
      </c>
      <c r="DF2" s="61">
        <v>5426.6409999999996</v>
      </c>
      <c r="DG2" s="61">
        <v>3961.8661999999999</v>
      </c>
      <c r="DH2" s="61">
        <v>277.97879999999998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84.167730000000006</v>
      </c>
      <c r="B6">
        <f>BB2</f>
        <v>24.580715000000001</v>
      </c>
      <c r="C6">
        <f>BC2</f>
        <v>27.004819999999999</v>
      </c>
      <c r="D6">
        <f>BD2</f>
        <v>32.533306000000003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25478</v>
      </c>
      <c r="C2" s="56">
        <f ca="1">YEAR(TODAY())-YEAR(B2)+IF(TODAY()&gt;=DATE(YEAR(TODAY()),MONTH(B2),DAY(B2)),0,-1)</f>
        <v>53</v>
      </c>
      <c r="E2" s="52">
        <v>157.80000000000001</v>
      </c>
      <c r="F2" s="53" t="s">
        <v>39</v>
      </c>
      <c r="G2" s="52">
        <v>64.3</v>
      </c>
      <c r="H2" s="51" t="s">
        <v>41</v>
      </c>
      <c r="I2" s="72">
        <f>ROUND(G3/E3^2,1)</f>
        <v>25.8</v>
      </c>
    </row>
    <row r="3" spans="1:9" x14ac:dyDescent="0.3">
      <c r="E3" s="51">
        <f>E2/100</f>
        <v>1.5780000000000001</v>
      </c>
      <c r="F3" s="51" t="s">
        <v>40</v>
      </c>
      <c r="G3" s="51">
        <f>G2</f>
        <v>64.3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임채선, ID : H1310231)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12일 15:37:16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44846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157.80000000000001</v>
      </c>
      <c r="L12" s="129"/>
      <c r="M12" s="122">
        <f>'개인정보 및 신체계측 입력'!G2</f>
        <v>64.3</v>
      </c>
      <c r="N12" s="123"/>
      <c r="O12" s="118" t="s">
        <v>271</v>
      </c>
      <c r="P12" s="112"/>
      <c r="Q12" s="115">
        <f>'개인정보 및 신체계측 입력'!I2</f>
        <v>25.8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임채선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62.073999999999998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14.787000000000001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23.138000000000002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14.7</v>
      </c>
      <c r="L72" s="36" t="s">
        <v>53</v>
      </c>
      <c r="M72" s="36">
        <f>ROUND('DRIs DATA'!K8,1)</f>
        <v>8.3000000000000007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145.30000000000001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335.63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229.04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251.95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155.4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746.34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322.27999999999997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2022-10-12T06:40:14Z</dcterms:modified>
</cp:coreProperties>
</file>