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<sst xmlns="http://schemas.openxmlformats.org/spreadsheetml/2006/main" count="692" uniqueCount="337">
  <si>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</si>
  <si>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</si>
  <si>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</si>
  <si>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</si>
  <si>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</si>
  <si>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</si>
  <si>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</si>
  <si>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</si>
  <si>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</si>
  <si>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</si>
  <si>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</si>
  <si>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</si>
  <si>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</si>
  <si>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</si>
  <si>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</si>
  <si>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</si>
  <si>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</si>
  <si>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</si>
  <si>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</si>
  <si>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</si>
  <si>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</si>
  <si>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</si>
  <si>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</si>
  <si>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</si>
  <si>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</si>
  <si>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</si>
  <si>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</si>
  <si>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</si>
  <si>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</si>
  <si>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</si>
  <si>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</si>
  <si>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</si>
  <si>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</si>
  <si>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</si>
  <si>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</si>
  <si>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</si>
  <si>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</si>
  <si>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</si>
  <si>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</si>
  <si>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</si>
  <si>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</si>
  <si>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</si>
  <si>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</si>
  <si>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</si>
  <si>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</si>
  <si>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</si>
  <si>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</si>
  <si>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</si>
  <si>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</si>
  <si>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</si>
  <si>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</si>
  <si>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</si>
  <si>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</si>
  <si>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</si>
  <si>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</si>
  <si>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</si>
  <si>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</si>
  <si>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</si>
  <si>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</si>
  <si>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</si>
  <si>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</si>
  <si>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</si>
  <si>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</si>
  <si>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</si>
  <si>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</si>
  <si>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</si>
  <si>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</si>
  <si>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</si>
  <si>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</si>
  <si>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</si>
  <si>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</si>
  <si>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</si>
  <si>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</si>
  <si>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</si>
  <si>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</si>
  <si>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</si>
  <si>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</si>
  <si>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</si>
  <si>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</si>
  <si>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</si>
  <si>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</si>
  <si>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</si>
  <si>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</si>
  <si>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</si>
  <si>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</si>
  <si>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</si>
  <si>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</si>
  <si>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</si>
  <si>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</si>
  <si>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</si>
  <si>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</si>
  <si>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</si>
  <si>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</si>
  <si>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</si>
  <si>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</si>
  <si>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</si>
  <si>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</si>
  <si>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</si>
  <si>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</si>
  <si>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</si>
  <si>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</si>
  <si>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</si>
  <si>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</si>
  <si>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</si>
  <si>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</si>
  <si>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</si>
  <si>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</si>
  <si>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</si>
  <si>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</si>
  <si>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</si>
  <si>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</si>
  <si>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</si>
  <si>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</si>
  <si>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</si>
  <si>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</si>
  <si>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</si>
  <si>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</si>
  <si>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</si>
  <si>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</si>
  <si>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</si>
  <si>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</si>
  <si>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</si>
  <si>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</si>
  <si>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</si>
  <si>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</si>
  <si>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</si>
  <si>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</si>
  <si>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</si>
  <si>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</si>
  <si>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</si>
  <si>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</si>
  <si>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</si>
  <si>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</si>
  <si>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</si>
  <si>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</si>
  <si>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</si>
  <si>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</si>
  <si>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</si>
  <si>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</si>
  <si>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</si>
  <si>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</si>
  <si>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</si>
  <si>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</si>
  <si>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</si>
  <si>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</si>
  <si>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</si>
  <si>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</si>
  <si>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</si>
  <si>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</si>
  <si>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</si>
  <si>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</si>
  <si>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</si>
  <si>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</si>
  <si>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</si>
  <si>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</si>
  <si>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</si>
  <si>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</si>
  <si>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</si>
  <si>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</si>
  <si>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</si>
  <si>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</si>
  <si>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</si>
  <si>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</si>
  <si>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</si>
  <si>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</si>
  <si>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</si>
  <si>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</si>
  <si>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</si>
  <si>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</si>
  <si>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</si>
  <si>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</si>
  <si>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</si>
  <si>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</si>
  <si>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</si>
  <si>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</si>
  <si>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</si>
  <si>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</si>
  <si>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</si>
  <si>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</si>
  <si>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</si>
  <si>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</si>
  <si>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</si>
  <si>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</si>
  <si>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</si>
  <si>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</si>
  <si>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</si>
  <si>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</si>
  <si>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</si>
  <si>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</si>
  <si>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</si>
  <si>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</si>
  <si>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</si>
  <si>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</si>
  <si>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</si>
  <si>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</si>
  <si>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</si>
  <si>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</si>
  <si>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</si>
  <si>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</si>
  <si>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</si>
  <si>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</si>
  <si>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</si>
  <si>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</si>
  <si>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</si>
  <si>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</si>
  <si>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</si>
  <si>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</si>
  <si>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</si>
  <si>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</si>
  <si>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</si>
  <si>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</si>
  <si>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</si>
  <si>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</si>
  <si>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</si>
  <si>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</si>
  <si>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</si>
  <si>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</si>
  <si>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</si>
  <si>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</si>
  <si>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</si>
  <si>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</si>
  <si>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</si>
  <si>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</si>
  <si>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</si>
  <si>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</si>
  <si>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</si>
  <si>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</si>
  <si>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</si>
  <si>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</si>
  <si>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</si>
  <si>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</si>
  <si>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</si>
  <si>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</si>
  <si>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</si>
  <si>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</si>
  <si>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</si>
  <si>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</si>
  <si>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</si>
  <si>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</si>
  <si>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</si>
  <si>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</si>
  <si>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</si>
  <si>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</si>
  <si>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</si>
  <si>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</si>
  <si>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</si>
  <si>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</si>
  <si>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</si>
  <si>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</si>
  <si>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</si>
  <si>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</si>
  <si>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</si>
  <si>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</si>
  <si>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</si>
  <si>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</si>
  <si>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</si>
  <si>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</si>
  <si>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</si>
  <si>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</si>
  <si>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</si>
  <si>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</si>
  <si>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</si>
  <si>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</si>
  <si>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</si>
  <si>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</si>
  <si>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</si>
  <si>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</si>
  <si>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</si>
  <si>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</si>
  <si>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</si>
  <si>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</si>
  <si>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</si>
  <si>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</si>
  <si>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</si>
  <si>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</si>
  <si>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</si>
  <si>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</si>
  <si>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</si>
  <si>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</si>
  <si>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</si>
  <si>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</si>
  <si>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</si>
  <si>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</si>
  <si>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</si>
  <si>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</si>
  <si>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</si>
  <si>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</si>
  <si>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</si>
  <si>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</si>
  <si>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</si>
  <si>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</si>
  <si>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</si>
  <si>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</si>
  <si>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</si>
  <si>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</si>
  <si>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</si>
  <si>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</si>
  <si>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</si>
  <si>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</si>
  <si>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</si>
  <si>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</si>
  <si>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</si>
  <si>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</si>
  <si>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</si>
  <si>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</si>
  <si>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</si>
  <si>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</si>
  <si>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불포화지방산</t>
    <phoneticPr fontId="1" type="noConversion"/>
  </si>
  <si>
    <t>비타민A(μg RAE/일)</t>
    <phoneticPr fontId="1" type="noConversion"/>
  </si>
  <si>
    <t>수용성 비타민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</si>
  <si>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</si>
  <si>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</si>
  <si>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</si>
  <si>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F</t>
  </si>
  <si>
    <t>마그네슘</t>
    <phoneticPr fontId="1" type="noConversion"/>
  </si>
  <si>
    <t>아연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</si>
  <si>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</si>
  <si>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</si>
  <si>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</si>
  <si>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</si>
  <si>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</si>
  <si>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</si>
  <si>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</si>
  <si>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</si>
  <si>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</si>
  <si>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</si>
  <si>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</si>
  <si>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</si>
  <si>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칼륨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</si>
  <si>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</si>
  <si>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</si>
  <si>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</si>
  <si>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크롬(ug/일)</t>
    <phoneticPr fontId="1" type="noConversion"/>
  </si>
  <si>
    <t>H1310232</t>
  </si>
  <si>
    <t>송숙이</t>
  </si>
  <si>
    <t>(설문지 : FFQ 95문항 설문지, 사용자 : 송숙이, ID : H1310232)</t>
  </si>
  <si>
    <t>2022년 10월 14일 14:44:38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</si>
</sst>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63.728473999999999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88824"/>
        <c:axId val="568289216"/>
      </c:barChart>
      <c:catAx>
        <c:axId val="56828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89216"/>
        <c:crosses val="autoZero"/>
        <c:auto val="1"/>
        <c:lblAlgn val="ctr"/>
        <c:lblOffset val="100"/>
        <c:noMultiLvlLbl val="0"/>
      </c:catAx>
      <c:valAx>
        <c:axId val="5682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8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1.4337575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77560"/>
        <c:axId val="572478344"/>
      </c:barChart>
      <c:catAx>
        <c:axId val="57247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78344"/>
        <c:crosses val="autoZero"/>
        <c:auto val="1"/>
        <c:lblAlgn val="ctr"/>
        <c:lblOffset val="100"/>
        <c:noMultiLvlLbl val="0"/>
      </c:catAx>
      <c:valAx>
        <c:axId val="57247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7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0.8825421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305552"/>
        <c:axId val="571306728"/>
      </c:barChart>
      <c:catAx>
        <c:axId val="57130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306728"/>
        <c:crosses val="autoZero"/>
        <c:auto val="1"/>
        <c:lblAlgn val="ctr"/>
        <c:lblOffset val="100"/>
        <c:noMultiLvlLbl val="0"/>
      </c:catAx>
      <c:valAx>
        <c:axId val="57130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30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1060.6096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307120"/>
        <c:axId val="571307904"/>
      </c:barChart>
      <c:catAx>
        <c:axId val="57130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307904"/>
        <c:crosses val="autoZero"/>
        <c:auto val="1"/>
        <c:lblAlgn val="ctr"/>
        <c:lblOffset val="100"/>
        <c:noMultiLvlLbl val="0"/>
      </c:catAx>
      <c:valAx>
        <c:axId val="57130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30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2993.2559999999999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308296"/>
        <c:axId val="571306336"/>
      </c:barChart>
      <c:catAx>
        <c:axId val="57130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306336"/>
        <c:crosses val="autoZero"/>
        <c:auto val="1"/>
        <c:lblAlgn val="ctr"/>
        <c:lblOffset val="100"/>
        <c:noMultiLvlLbl val="0"/>
      </c:catAx>
      <c:valAx>
        <c:axId val="5713063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30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100.87012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305160"/>
        <c:axId val="575391744"/>
      </c:barChart>
      <c:catAx>
        <c:axId val="57130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391744"/>
        <c:crosses val="autoZero"/>
        <c:auto val="1"/>
        <c:lblAlgn val="ctr"/>
        <c:lblOffset val="100"/>
        <c:noMultiLvlLbl val="0"/>
      </c:catAx>
      <c:valAx>
        <c:axId val="57539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30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124.59793000000001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390960"/>
        <c:axId val="575389784"/>
      </c:barChart>
      <c:catAx>
        <c:axId val="57539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389784"/>
        <c:crosses val="autoZero"/>
        <c:auto val="1"/>
        <c:lblAlgn val="ctr"/>
        <c:lblOffset val="100"/>
        <c:noMultiLvlLbl val="0"/>
      </c:catAx>
      <c:valAx>
        <c:axId val="57538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39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12.336365000000001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392528"/>
        <c:axId val="575391352"/>
      </c:barChart>
      <c:catAx>
        <c:axId val="57539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391352"/>
        <c:crosses val="autoZero"/>
        <c:auto val="1"/>
        <c:lblAlgn val="ctr"/>
        <c:lblOffset val="100"/>
        <c:noMultiLvlLbl val="0"/>
      </c:catAx>
      <c:valAx>
        <c:axId val="57539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39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438.73367000000002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393312"/>
        <c:axId val="575390176"/>
      </c:barChart>
      <c:catAx>
        <c:axId val="5753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390176"/>
        <c:crosses val="autoZero"/>
        <c:auto val="1"/>
        <c:lblAlgn val="ctr"/>
        <c:lblOffset val="100"/>
        <c:noMultiLvlLbl val="0"/>
      </c:catAx>
      <c:valAx>
        <c:axId val="575390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3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5.5207600000000004E-3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342232"/>
        <c:axId val="572340664"/>
      </c:barChart>
      <c:catAx>
        <c:axId val="57234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340664"/>
        <c:crosses val="autoZero"/>
        <c:auto val="1"/>
        <c:lblAlgn val="ctr"/>
        <c:lblOffset val="100"/>
        <c:noMultiLvlLbl val="0"/>
      </c:catAx>
      <c:valAx>
        <c:axId val="57234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34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3.4703078000000001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341056"/>
        <c:axId val="572343016"/>
      </c:barChart>
      <c:catAx>
        <c:axId val="57234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343016"/>
        <c:crosses val="autoZero"/>
        <c:auto val="1"/>
        <c:lblAlgn val="ctr"/>
        <c:lblOffset val="100"/>
        <c:noMultiLvlLbl val="0"/>
      </c:catAx>
      <c:valAx>
        <c:axId val="57234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3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22.539427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88040"/>
        <c:axId val="568286080"/>
      </c:barChart>
      <c:catAx>
        <c:axId val="5682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86080"/>
        <c:crosses val="autoZero"/>
        <c:auto val="1"/>
        <c:lblAlgn val="ctr"/>
        <c:lblOffset val="100"/>
        <c:noMultiLvlLbl val="0"/>
      </c:catAx>
      <c:valAx>
        <c:axId val="56828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8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146.5583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339488"/>
        <c:axId val="572339880"/>
      </c:barChart>
      <c:catAx>
        <c:axId val="57233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339880"/>
        <c:crosses val="autoZero"/>
        <c:auto val="1"/>
        <c:lblAlgn val="ctr"/>
        <c:lblOffset val="100"/>
        <c:noMultiLvlLbl val="0"/>
      </c:catAx>
      <c:valAx>
        <c:axId val="57233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3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85.189369999999997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244968"/>
        <c:axId val="561245752"/>
      </c:barChart>
      <c:catAx>
        <c:axId val="56124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245752"/>
        <c:crosses val="autoZero"/>
        <c:auto val="1"/>
        <c:lblAlgn val="ctr"/>
        <c:lblOffset val="100"/>
        <c:noMultiLvlLbl val="0"/>
      </c:catAx>
      <c:valAx>
        <c:axId val="5612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24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14.269</c:v>
                </c:pt>
                <c:pt idx="1">
                  <c:v>10.691000000000001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1242224"/>
        <c:axId val="561242616"/>
      </c:barChart>
      <c:catAx>
        <c:axId val="5612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242616"/>
        <c:crosses val="autoZero"/>
        <c:auto val="1"/>
        <c:lblAlgn val="ctr"/>
        <c:lblOffset val="100"/>
        <c:noMultiLvlLbl val="0"/>
      </c:catAx>
      <c:valAx>
        <c:axId val="56124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24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21.727799999999998</c:v>
                </c:pt>
                <c:pt idx="1">
                  <c:v>29.785433000000001</c:v>
                </c:pt>
                <c:pt idx="2">
                  <c:v>15.325563000000001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690.74536000000001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244184"/>
        <c:axId val="561244576"/>
      </c:barChart>
      <c:catAx>
        <c:axId val="5612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244576"/>
        <c:crosses val="autoZero"/>
        <c:auto val="1"/>
        <c:lblAlgn val="ctr"/>
        <c:lblOffset val="100"/>
        <c:noMultiLvlLbl val="0"/>
      </c:catAx>
      <c:valAx>
        <c:axId val="56124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2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20.762955000000002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71952"/>
        <c:axId val="575775480"/>
      </c:barChart>
      <c:catAx>
        <c:axId val="57577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75480"/>
        <c:crosses val="autoZero"/>
        <c:auto val="1"/>
        <c:lblAlgn val="ctr"/>
        <c:lblOffset val="100"/>
        <c:noMultiLvlLbl val="0"/>
      </c:catAx>
      <c:valAx>
        <c:axId val="57577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7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74.694000000000003</c:v>
                </c:pt>
                <c:pt idx="1">
                  <c:v>8.1199999999999992</c:v>
                </c:pt>
                <c:pt idx="2">
                  <c:v>17.186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5772736"/>
        <c:axId val="575773520"/>
      </c:barChart>
      <c:catAx>
        <c:axId val="5757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73520"/>
        <c:crosses val="autoZero"/>
        <c:auto val="1"/>
        <c:lblAlgn val="ctr"/>
        <c:lblOffset val="100"/>
        <c:noMultiLvlLbl val="0"/>
      </c:catAx>
      <c:valAx>
        <c:axId val="57577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1650.4087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72344"/>
        <c:axId val="575774304"/>
      </c:barChart>
      <c:catAx>
        <c:axId val="57577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74304"/>
        <c:crosses val="autoZero"/>
        <c:auto val="1"/>
        <c:lblAlgn val="ctr"/>
        <c:lblOffset val="100"/>
        <c:noMultiLvlLbl val="0"/>
      </c:catAx>
      <c:valAx>
        <c:axId val="57577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7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119.76588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75088"/>
        <c:axId val="576389080"/>
      </c:barChart>
      <c:catAx>
        <c:axId val="5757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89080"/>
        <c:crosses val="autoZero"/>
        <c:auto val="1"/>
        <c:lblAlgn val="ctr"/>
        <c:lblOffset val="100"/>
        <c:noMultiLvlLbl val="0"/>
      </c:catAx>
      <c:valAx>
        <c:axId val="576389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486.51285000000001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391432"/>
        <c:axId val="576390256"/>
      </c:barChart>
      <c:catAx>
        <c:axId val="57639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90256"/>
        <c:crosses val="autoZero"/>
        <c:auto val="1"/>
        <c:lblAlgn val="ctr"/>
        <c:lblOffset val="100"/>
        <c:noMultiLvlLbl val="0"/>
      </c:catAx>
      <c:valAx>
        <c:axId val="57639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39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6.0421110000000002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87256"/>
        <c:axId val="568287648"/>
      </c:barChart>
      <c:catAx>
        <c:axId val="56828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87648"/>
        <c:crosses val="autoZero"/>
        <c:auto val="1"/>
        <c:lblAlgn val="ctr"/>
        <c:lblOffset val="100"/>
        <c:noMultiLvlLbl val="0"/>
      </c:catAx>
      <c:valAx>
        <c:axId val="5682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8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6102.5690000000004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390648"/>
        <c:axId val="576391040"/>
      </c:barChart>
      <c:catAx>
        <c:axId val="57639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91040"/>
        <c:crosses val="autoZero"/>
        <c:auto val="1"/>
        <c:lblAlgn val="ctr"/>
        <c:lblOffset val="100"/>
        <c:noMultiLvlLbl val="0"/>
      </c:catAx>
      <c:valAx>
        <c:axId val="57639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39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14.75095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391824"/>
        <c:axId val="576392216"/>
      </c:barChart>
      <c:catAx>
        <c:axId val="57639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92216"/>
        <c:crosses val="autoZero"/>
        <c:auto val="1"/>
        <c:lblAlgn val="ctr"/>
        <c:lblOffset val="100"/>
        <c:noMultiLvlLbl val="0"/>
      </c:catAx>
      <c:valAx>
        <c:axId val="57639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39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4.7306889999999999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548304"/>
        <c:axId val="576547128"/>
      </c:barChart>
      <c:catAx>
        <c:axId val="5765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47128"/>
        <c:crosses val="autoZero"/>
        <c:auto val="1"/>
        <c:lblAlgn val="ctr"/>
        <c:lblOffset val="100"/>
        <c:noMultiLvlLbl val="0"/>
      </c:catAx>
      <c:valAx>
        <c:axId val="57654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4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467.87634000000003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79128"/>
        <c:axId val="572479912"/>
      </c:barChart>
      <c:catAx>
        <c:axId val="57247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79912"/>
        <c:crosses val="autoZero"/>
        <c:auto val="1"/>
        <c:lblAlgn val="ctr"/>
        <c:lblOffset val="100"/>
        <c:noMultiLvlLbl val="0"/>
      </c:catAx>
      <c:valAx>
        <c:axId val="57247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7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1.0752959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78736"/>
        <c:axId val="572479520"/>
      </c:barChart>
      <c:catAx>
        <c:axId val="57247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79520"/>
        <c:crosses val="autoZero"/>
        <c:auto val="1"/>
        <c:lblAlgn val="ctr"/>
        <c:lblOffset val="100"/>
        <c:noMultiLvlLbl val="0"/>
      </c:catAx>
      <c:valAx>
        <c:axId val="572479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7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14.948387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0440"/>
        <c:axId val="571450832"/>
      </c:barChart>
      <c:catAx>
        <c:axId val="57145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0832"/>
        <c:crosses val="autoZero"/>
        <c:auto val="1"/>
        <c:lblAlgn val="ctr"/>
        <c:lblOffset val="100"/>
        <c:noMultiLvlLbl val="0"/>
      </c:catAx>
      <c:valAx>
        <c:axId val="57145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4.7306889999999999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2400"/>
        <c:axId val="571452792"/>
      </c:barChart>
      <c:catAx>
        <c:axId val="57145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2792"/>
        <c:crosses val="autoZero"/>
        <c:auto val="1"/>
        <c:lblAlgn val="ctr"/>
        <c:lblOffset val="100"/>
        <c:noMultiLvlLbl val="0"/>
      </c:catAx>
      <c:valAx>
        <c:axId val="5714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643.77840000000003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1616"/>
        <c:axId val="571452008"/>
      </c:barChart>
      <c:catAx>
        <c:axId val="5714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52008"/>
        <c:crosses val="autoZero"/>
        <c:auto val="1"/>
        <c:lblAlgn val="ctr"/>
        <c:lblOffset val="100"/>
        <c:noMultiLvlLbl val="0"/>
      </c:catAx>
      <c:valAx>
        <c:axId val="57145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6.4697537000000001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50048"/>
        <c:axId val="572480696"/>
      </c:barChart>
      <c:catAx>
        <c:axId val="57145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80696"/>
        <c:crosses val="autoZero"/>
        <c:auto val="1"/>
        <c:lblAlgn val="ctr"/>
        <c:lblOffset val="100"/>
        <c:noMultiLvlLbl val="0"/>
      </c:catAx>
      <c:valAx>
        <c:axId val="57248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송숙이, ID : H1310232)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14일 14:44:38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1650.4087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63.728473999999999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22.539427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74.694000000000003</v>
      </c>
      <c r="G8" s="59">
        <f>'DRIs DATA 입력'!G8</f>
        <v>8.1199999999999992</v>
      </c>
      <c r="H8" s="59">
        <f>'DRIs DATA 입력'!H8</f>
        <v>17.186</v>
      </c>
      <c r="I8" s="46"/>
      <c r="J8" s="59" t="s">
        <v>216</v>
      </c>
      <c r="K8" s="59">
        <f>'DRIs DATA 입력'!K8</f>
        <v>14.269</v>
      </c>
      <c r="L8" s="59">
        <f>'DRIs DATA 입력'!L8</f>
        <v>10.691000000000001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690.74536000000001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20.762955000000002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6.0421110000000002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467.87634000000003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119.76588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1.4778401000000001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1.0752959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14.948387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4.7306889999999999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643.77840000000003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6.4697537000000001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1.4337575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0.8825421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486.51285000000001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1060.6096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6102.5690000000004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2993.2559999999999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100.87012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124.59793000000001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14.75095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12.336365000000001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438.73367000000002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5.5207600000000004E-3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3.4703078000000001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146.5583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85.189369999999997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71" t="s">
        <v>316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279</v>
      </c>
      <c r="F4" s="67"/>
      <c r="G4" s="67"/>
      <c r="H4" s="68"/>
      <c r="J4" s="66" t="s">
        <v>307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281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282</v>
      </c>
      <c r="N5" s="65"/>
      <c r="O5" s="65" t="s">
        <v>283</v>
      </c>
      <c r="P5" s="65" t="s">
        <v>284</v>
      </c>
      <c r="Q5" s="65" t="s">
        <v>285</v>
      </c>
      <c r="R5" s="65" t="s">
        <v>286</v>
      </c>
      <c r="S5" s="65" t="s">
        <v>281</v>
      </c>
      <c r="U5" s="65"/>
      <c r="V5" s="65" t="s">
        <v>283</v>
      </c>
      <c r="W5" s="65" t="s">
        <v>284</v>
      </c>
      <c r="X5" s="65" t="s">
        <v>285</v>
      </c>
      <c r="Y5" s="65" t="s">
        <v>286</v>
      </c>
      <c r="Z5" s="65" t="s">
        <v>281</v>
      </c>
    </row>
    <row r="6" spans="1:27" x14ac:dyDescent="0.3">
      <c r="A6" s="65" t="s">
        <v>317</v>
      </c>
      <c r="B6" s="65">
        <v>1800</v>
      </c>
      <c r="C6" s="65">
        <v>1650.4087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288</v>
      </c>
      <c r="O6" s="65">
        <v>40</v>
      </c>
      <c r="P6" s="65">
        <v>50</v>
      </c>
      <c r="Q6" s="65">
        <v>0</v>
      </c>
      <c r="R6" s="65">
        <v>0</v>
      </c>
      <c r="S6" s="65">
        <v>63.728473999999999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22.539427</v>
      </c>
    </row>
    <row r="7" spans="1:27" x14ac:dyDescent="0.3">
      <c r="E7" s="65" t="s">
        <v>290</v>
      </c>
      <c r="F7" s="65">
        <v>65</v>
      </c>
      <c r="G7" s="65">
        <v>30</v>
      </c>
      <c r="H7" s="65">
        <v>20</v>
      </c>
      <c r="J7" s="65" t="s">
        <v>290</v>
      </c>
      <c r="K7" s="65">
        <v>1</v>
      </c>
      <c r="L7" s="65">
        <v>10</v>
      </c>
    </row>
    <row r="8" spans="1:27" x14ac:dyDescent="0.3">
      <c r="E8" s="65" t="s">
        <v>291</v>
      </c>
      <c r="F8" s="65">
        <v>74.694000000000003</v>
      </c>
      <c r="G8" s="65">
        <v>8.1199999999999992</v>
      </c>
      <c r="H8" s="65">
        <v>17.186</v>
      </c>
      <c r="J8" s="65" t="s">
        <v>291</v>
      </c>
      <c r="K8" s="65">
        <v>14.269</v>
      </c>
      <c r="L8" s="65">
        <v>10.691000000000001</v>
      </c>
    </row>
    <row r="13" spans="1:27" x14ac:dyDescent="0.3">
      <c r="A13" s="70" t="s">
        <v>321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322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284</v>
      </c>
      <c r="D15" s="65" t="s">
        <v>285</v>
      </c>
      <c r="E15" s="65" t="s">
        <v>286</v>
      </c>
      <c r="F15" s="65" t="s">
        <v>281</v>
      </c>
      <c r="H15" s="65"/>
      <c r="I15" s="65" t="s">
        <v>283</v>
      </c>
      <c r="J15" s="65" t="s">
        <v>284</v>
      </c>
      <c r="K15" s="65" t="s">
        <v>285</v>
      </c>
      <c r="L15" s="65" t="s">
        <v>286</v>
      </c>
      <c r="M15" s="65" t="s">
        <v>281</v>
      </c>
      <c r="O15" s="65"/>
      <c r="P15" s="65" t="s">
        <v>283</v>
      </c>
      <c r="Q15" s="65" t="s">
        <v>284</v>
      </c>
      <c r="R15" s="65" t="s">
        <v>285</v>
      </c>
      <c r="S15" s="65" t="s">
        <v>286</v>
      </c>
      <c r="T15" s="65" t="s">
        <v>281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281</v>
      </c>
    </row>
    <row r="16" spans="1:27" x14ac:dyDescent="0.3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690.74536000000001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20.762955000000002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6.0421110000000002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467.87634000000003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324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295</v>
      </c>
      <c r="AD24" s="69"/>
      <c r="AE24" s="69"/>
      <c r="AF24" s="69"/>
      <c r="AG24" s="69"/>
      <c r="AH24" s="69"/>
      <c r="AJ24" s="69" t="s">
        <v>296</v>
      </c>
      <c r="AK24" s="69"/>
      <c r="AL24" s="69"/>
      <c r="AM24" s="69"/>
      <c r="AN24" s="69"/>
      <c r="AO24" s="69"/>
      <c r="AQ24" s="69" t="s">
        <v>297</v>
      </c>
      <c r="AR24" s="69"/>
      <c r="AS24" s="69"/>
      <c r="AT24" s="69"/>
      <c r="AU24" s="69"/>
      <c r="AV24" s="69"/>
      <c r="AX24" s="69" t="s">
        <v>298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284</v>
      </c>
      <c r="D25" s="65" t="s">
        <v>285</v>
      </c>
      <c r="E25" s="65" t="s">
        <v>286</v>
      </c>
      <c r="F25" s="65" t="s">
        <v>281</v>
      </c>
      <c r="H25" s="65"/>
      <c r="I25" s="65" t="s">
        <v>283</v>
      </c>
      <c r="J25" s="65" t="s">
        <v>284</v>
      </c>
      <c r="K25" s="65" t="s">
        <v>285</v>
      </c>
      <c r="L25" s="65" t="s">
        <v>286</v>
      </c>
      <c r="M25" s="65" t="s">
        <v>281</v>
      </c>
      <c r="O25" s="65"/>
      <c r="P25" s="65" t="s">
        <v>283</v>
      </c>
      <c r="Q25" s="65" t="s">
        <v>284</v>
      </c>
      <c r="R25" s="65" t="s">
        <v>285</v>
      </c>
      <c r="S25" s="65" t="s">
        <v>286</v>
      </c>
      <c r="T25" s="65" t="s">
        <v>281</v>
      </c>
      <c r="V25" s="65"/>
      <c r="W25" s="65" t="s">
        <v>283</v>
      </c>
      <c r="X25" s="65" t="s">
        <v>284</v>
      </c>
      <c r="Y25" s="65" t="s">
        <v>285</v>
      </c>
      <c r="Z25" s="65" t="s">
        <v>286</v>
      </c>
      <c r="AA25" s="65" t="s">
        <v>281</v>
      </c>
      <c r="AC25" s="65"/>
      <c r="AD25" s="65" t="s">
        <v>283</v>
      </c>
      <c r="AE25" s="65" t="s">
        <v>284</v>
      </c>
      <c r="AF25" s="65" t="s">
        <v>285</v>
      </c>
      <c r="AG25" s="65" t="s">
        <v>286</v>
      </c>
      <c r="AH25" s="65" t="s">
        <v>281</v>
      </c>
      <c r="AJ25" s="65"/>
      <c r="AK25" s="65" t="s">
        <v>283</v>
      </c>
      <c r="AL25" s="65" t="s">
        <v>284</v>
      </c>
      <c r="AM25" s="65" t="s">
        <v>285</v>
      </c>
      <c r="AN25" s="65" t="s">
        <v>286</v>
      </c>
      <c r="AO25" s="65" t="s">
        <v>281</v>
      </c>
      <c r="AQ25" s="65"/>
      <c r="AR25" s="65" t="s">
        <v>283</v>
      </c>
      <c r="AS25" s="65" t="s">
        <v>284</v>
      </c>
      <c r="AT25" s="65" t="s">
        <v>285</v>
      </c>
      <c r="AU25" s="65" t="s">
        <v>286</v>
      </c>
      <c r="AV25" s="65" t="s">
        <v>281</v>
      </c>
      <c r="AX25" s="65"/>
      <c r="AY25" s="65" t="s">
        <v>283</v>
      </c>
      <c r="AZ25" s="65" t="s">
        <v>284</v>
      </c>
      <c r="BA25" s="65" t="s">
        <v>285</v>
      </c>
      <c r="BB25" s="65" t="s">
        <v>286</v>
      </c>
      <c r="BC25" s="65" t="s">
        <v>281</v>
      </c>
      <c r="BE25" s="65"/>
      <c r="BF25" s="65" t="s">
        <v>283</v>
      </c>
      <c r="BG25" s="65" t="s">
        <v>284</v>
      </c>
      <c r="BH25" s="65" t="s">
        <v>285</v>
      </c>
      <c r="BI25" s="65" t="s">
        <v>286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119.76588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1.4778401000000001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1.0752959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14.948387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4.7306889999999999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643.77840000000003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6.4697537000000001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1.4337575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0.8825421</v>
      </c>
    </row>
    <row r="33" spans="1:68" x14ac:dyDescent="0.3">
      <c r="A33" s="70" t="s">
        <v>300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310</v>
      </c>
      <c r="AD34" s="69"/>
      <c r="AE34" s="69"/>
      <c r="AF34" s="69"/>
      <c r="AG34" s="69"/>
      <c r="AH34" s="69"/>
      <c r="AJ34" s="69" t="s">
        <v>314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284</v>
      </c>
      <c r="D35" s="65" t="s">
        <v>285</v>
      </c>
      <c r="E35" s="65" t="s">
        <v>286</v>
      </c>
      <c r="F35" s="65" t="s">
        <v>281</v>
      </c>
      <c r="H35" s="65"/>
      <c r="I35" s="65" t="s">
        <v>283</v>
      </c>
      <c r="J35" s="65" t="s">
        <v>284</v>
      </c>
      <c r="K35" s="65" t="s">
        <v>285</v>
      </c>
      <c r="L35" s="65" t="s">
        <v>286</v>
      </c>
      <c r="M35" s="65" t="s">
        <v>281</v>
      </c>
      <c r="O35" s="65"/>
      <c r="P35" s="65" t="s">
        <v>283</v>
      </c>
      <c r="Q35" s="65" t="s">
        <v>284</v>
      </c>
      <c r="R35" s="65" t="s">
        <v>285</v>
      </c>
      <c r="S35" s="65" t="s">
        <v>286</v>
      </c>
      <c r="T35" s="65" t="s">
        <v>281</v>
      </c>
      <c r="V35" s="65"/>
      <c r="W35" s="65" t="s">
        <v>283</v>
      </c>
      <c r="X35" s="65" t="s">
        <v>284</v>
      </c>
      <c r="Y35" s="65" t="s">
        <v>285</v>
      </c>
      <c r="Z35" s="65" t="s">
        <v>286</v>
      </c>
      <c r="AA35" s="65" t="s">
        <v>281</v>
      </c>
      <c r="AC35" s="65"/>
      <c r="AD35" s="65" t="s">
        <v>283</v>
      </c>
      <c r="AE35" s="65" t="s">
        <v>284</v>
      </c>
      <c r="AF35" s="65" t="s">
        <v>285</v>
      </c>
      <c r="AG35" s="65" t="s">
        <v>286</v>
      </c>
      <c r="AH35" s="65" t="s">
        <v>281</v>
      </c>
      <c r="AJ35" s="65"/>
      <c r="AK35" s="65" t="s">
        <v>283</v>
      </c>
      <c r="AL35" s="65" t="s">
        <v>284</v>
      </c>
      <c r="AM35" s="65" t="s">
        <v>285</v>
      </c>
      <c r="AN35" s="65" t="s">
        <v>286</v>
      </c>
      <c r="AO35" s="65" t="s">
        <v>281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486.51285000000001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1060.6096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6102.5690000000004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2993.2559999999999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100.87012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124.59793000000001</v>
      </c>
    </row>
    <row r="43" spans="1:68" x14ac:dyDescent="0.3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329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302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304</v>
      </c>
      <c r="AY44" s="69"/>
      <c r="AZ44" s="69"/>
      <c r="BA44" s="69"/>
      <c r="BB44" s="69"/>
      <c r="BC44" s="69"/>
      <c r="BE44" s="69" t="s">
        <v>305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284</v>
      </c>
      <c r="D45" s="65" t="s">
        <v>285</v>
      </c>
      <c r="E45" s="65" t="s">
        <v>286</v>
      </c>
      <c r="F45" s="65" t="s">
        <v>281</v>
      </c>
      <c r="H45" s="65"/>
      <c r="I45" s="65" t="s">
        <v>283</v>
      </c>
      <c r="J45" s="65" t="s">
        <v>284</v>
      </c>
      <c r="K45" s="65" t="s">
        <v>285</v>
      </c>
      <c r="L45" s="65" t="s">
        <v>286</v>
      </c>
      <c r="M45" s="65" t="s">
        <v>281</v>
      </c>
      <c r="O45" s="65"/>
      <c r="P45" s="65" t="s">
        <v>283</v>
      </c>
      <c r="Q45" s="65" t="s">
        <v>284</v>
      </c>
      <c r="R45" s="65" t="s">
        <v>285</v>
      </c>
      <c r="S45" s="65" t="s">
        <v>286</v>
      </c>
      <c r="T45" s="65" t="s">
        <v>281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281</v>
      </c>
      <c r="AC45" s="65"/>
      <c r="AD45" s="65" t="s">
        <v>283</v>
      </c>
      <c r="AE45" s="65" t="s">
        <v>284</v>
      </c>
      <c r="AF45" s="65" t="s">
        <v>285</v>
      </c>
      <c r="AG45" s="65" t="s">
        <v>286</v>
      </c>
      <c r="AH45" s="65" t="s">
        <v>281</v>
      </c>
      <c r="AJ45" s="65"/>
      <c r="AK45" s="65" t="s">
        <v>283</v>
      </c>
      <c r="AL45" s="65" t="s">
        <v>284</v>
      </c>
      <c r="AM45" s="65" t="s">
        <v>285</v>
      </c>
      <c r="AN45" s="65" t="s">
        <v>286</v>
      </c>
      <c r="AO45" s="65" t="s">
        <v>281</v>
      </c>
      <c r="AQ45" s="65"/>
      <c r="AR45" s="65" t="s">
        <v>283</v>
      </c>
      <c r="AS45" s="65" t="s">
        <v>284</v>
      </c>
      <c r="AT45" s="65" t="s">
        <v>285</v>
      </c>
      <c r="AU45" s="65" t="s">
        <v>286</v>
      </c>
      <c r="AV45" s="65" t="s">
        <v>281</v>
      </c>
      <c r="AX45" s="65"/>
      <c r="AY45" s="65" t="s">
        <v>283</v>
      </c>
      <c r="AZ45" s="65" t="s">
        <v>284</v>
      </c>
      <c r="BA45" s="65" t="s">
        <v>285</v>
      </c>
      <c r="BB45" s="65" t="s">
        <v>286</v>
      </c>
      <c r="BC45" s="65" t="s">
        <v>281</v>
      </c>
      <c r="BE45" s="65"/>
      <c r="BF45" s="65" t="s">
        <v>283</v>
      </c>
      <c r="BG45" s="65" t="s">
        <v>284</v>
      </c>
      <c r="BH45" s="65" t="s">
        <v>285</v>
      </c>
      <c r="BI45" s="65" t="s">
        <v>286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14.75095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12.336365000000001</v>
      </c>
      <c r="O46" s="65" t="s">
        <v>306</v>
      </c>
      <c r="P46" s="65">
        <v>600</v>
      </c>
      <c r="Q46" s="65">
        <v>800</v>
      </c>
      <c r="R46" s="65">
        <v>0</v>
      </c>
      <c r="S46" s="65">
        <v>10000</v>
      </c>
      <c r="T46" s="65">
        <v>438.73367000000002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5.5207600000000004E-3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3.4703078000000001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146.5583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85.189369999999997</v>
      </c>
      <c r="AX46" s="65" t="s">
        <v>276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313</v>
      </c>
      <c r="D2" s="61">
        <v>62</v>
      </c>
      <c r="E2" s="61">
        <v>1650.4087</v>
      </c>
      <c r="F2" s="61">
        <v>276.98250000000002</v>
      </c>
      <c r="G2" s="61">
        <v>30.110651000000001</v>
      </c>
      <c r="H2" s="61">
        <v>15.859012</v>
      </c>
      <c r="I2" s="61">
        <v>14.251639000000001</v>
      </c>
      <c r="J2" s="61">
        <v>63.728473999999999</v>
      </c>
      <c r="K2" s="61">
        <v>31.786570000000001</v>
      </c>
      <c r="L2" s="61">
        <v>31.941904000000001</v>
      </c>
      <c r="M2" s="61">
        <v>22.539427</v>
      </c>
      <c r="N2" s="61">
        <v>1.681746</v>
      </c>
      <c r="O2" s="61">
        <v>10.971983</v>
      </c>
      <c r="P2" s="61">
        <v>654.27599999999995</v>
      </c>
      <c r="Q2" s="61">
        <v>25.589058000000001</v>
      </c>
      <c r="R2" s="61">
        <v>690.74536000000001</v>
      </c>
      <c r="S2" s="61">
        <v>114.85321999999999</v>
      </c>
      <c r="T2" s="61">
        <v>6910.7089999999998</v>
      </c>
      <c r="U2" s="61">
        <v>6.0421110000000002</v>
      </c>
      <c r="V2" s="61">
        <v>20.762955000000002</v>
      </c>
      <c r="W2" s="61">
        <v>467.87634000000003</v>
      </c>
      <c r="X2" s="61">
        <v>119.76588</v>
      </c>
      <c r="Y2" s="61">
        <v>1.4778401000000001</v>
      </c>
      <c r="Z2" s="61">
        <v>1.0752959</v>
      </c>
      <c r="AA2" s="61">
        <v>14.948387</v>
      </c>
      <c r="AB2" s="61">
        <v>4.7306889999999999</v>
      </c>
      <c r="AC2" s="61">
        <v>643.77840000000003</v>
      </c>
      <c r="AD2" s="61">
        <v>6.4697537000000001</v>
      </c>
      <c r="AE2" s="61">
        <v>1.4337575</v>
      </c>
      <c r="AF2" s="61">
        <v>0.8825421</v>
      </c>
      <c r="AG2" s="61">
        <v>486.51285000000001</v>
      </c>
      <c r="AH2" s="61">
        <v>288.99919999999997</v>
      </c>
      <c r="AI2" s="61">
        <v>197.51361</v>
      </c>
      <c r="AJ2" s="61">
        <v>1060.6096</v>
      </c>
      <c r="AK2" s="61">
        <v>6102.5690000000004</v>
      </c>
      <c r="AL2" s="61">
        <v>100.87012</v>
      </c>
      <c r="AM2" s="61">
        <v>2993.2559999999999</v>
      </c>
      <c r="AN2" s="61">
        <v>124.59793000000001</v>
      </c>
      <c r="AO2" s="61">
        <v>14.75095</v>
      </c>
      <c r="AP2" s="61">
        <v>11.009377000000001</v>
      </c>
      <c r="AQ2" s="61">
        <v>3.7415736000000002</v>
      </c>
      <c r="AR2" s="61">
        <v>12.336365000000001</v>
      </c>
      <c r="AS2" s="61">
        <v>438.73367000000002</v>
      </c>
      <c r="AT2" s="61">
        <v>5.5207600000000004E-3</v>
      </c>
      <c r="AU2" s="61">
        <v>3.4703078000000001</v>
      </c>
      <c r="AV2" s="61">
        <v>146.5583</v>
      </c>
      <c r="AW2" s="61">
        <v>85.189369999999997</v>
      </c>
      <c r="AX2" s="61">
        <v>0.25010207000000001</v>
      </c>
      <c r="AY2" s="61">
        <v>0.73467886000000004</v>
      </c>
      <c r="AZ2" s="61">
        <v>195.51274000000001</v>
      </c>
      <c r="BA2" s="61">
        <v>66.839680000000001</v>
      </c>
      <c r="BB2" s="61">
        <v>21.727799999999998</v>
      </c>
      <c r="BC2" s="61">
        <v>29.785433000000001</v>
      </c>
      <c r="BD2" s="61">
        <v>15.325563000000001</v>
      </c>
      <c r="BE2" s="61">
        <v>0.46579036000000001</v>
      </c>
      <c r="BF2" s="61">
        <v>1.0223879</v>
      </c>
      <c r="BG2" s="61">
        <v>2.2897788000000001E-4</v>
      </c>
      <c r="BH2" s="61">
        <v>4.1823392000000002E-4</v>
      </c>
      <c r="BI2" s="61">
        <v>1.1353145000000001E-3</v>
      </c>
      <c r="BJ2" s="61">
        <v>1.1815598E-2</v>
      </c>
      <c r="BK2" s="61">
        <v>1.7613684E-5</v>
      </c>
      <c r="BL2" s="61">
        <v>0.2987493</v>
      </c>
      <c r="BM2" s="61">
        <v>6.7164200000000003</v>
      </c>
      <c r="BN2" s="61">
        <v>1.2565223999999999</v>
      </c>
      <c r="BO2" s="61">
        <v>75.251549999999995</v>
      </c>
      <c r="BP2" s="61">
        <v>20.421123999999999</v>
      </c>
      <c r="BQ2" s="61">
        <v>22.180996</v>
      </c>
      <c r="BR2" s="61">
        <v>84.419914000000006</v>
      </c>
      <c r="BS2" s="61">
        <v>18.098448000000001</v>
      </c>
      <c r="BT2" s="61">
        <v>15.859555</v>
      </c>
      <c r="BU2" s="61">
        <v>5.9245529999999999E-3</v>
      </c>
      <c r="BV2" s="61">
        <v>0.24222957000000001</v>
      </c>
      <c r="BW2" s="61">
        <v>1.1192945000000001</v>
      </c>
      <c r="BX2" s="61">
        <v>2.3163990000000001</v>
      </c>
      <c r="BY2" s="61">
        <v>0.25580360000000002</v>
      </c>
      <c r="BZ2" s="61">
        <v>1.3584563999999999E-4</v>
      </c>
      <c r="CA2" s="61">
        <v>0.55066925</v>
      </c>
      <c r="CB2" s="61">
        <v>0.21631881999999999</v>
      </c>
      <c r="CC2" s="61">
        <v>0.69696736000000004</v>
      </c>
      <c r="CD2" s="61">
        <v>5.4979515000000001</v>
      </c>
      <c r="CE2" s="61">
        <v>1.399391E-2</v>
      </c>
      <c r="CF2" s="61">
        <v>0.53681310000000004</v>
      </c>
      <c r="CG2" s="61">
        <v>0</v>
      </c>
      <c r="CH2" s="61">
        <v>0.15356987999999999</v>
      </c>
      <c r="CI2" s="61">
        <v>2.5328759999999999E-3</v>
      </c>
      <c r="CJ2" s="61">
        <v>9.6942350000000008</v>
      </c>
      <c r="CK2" s="61">
        <v>3.8381476999999999E-3</v>
      </c>
      <c r="CL2" s="61">
        <v>0.32174215</v>
      </c>
      <c r="CM2" s="61">
        <v>6.3935732999999999</v>
      </c>
      <c r="CN2" s="61">
        <v>2617.8184000000001</v>
      </c>
      <c r="CO2" s="61">
        <v>4470.2782999999999</v>
      </c>
      <c r="CP2" s="61">
        <v>3076.0441999999998</v>
      </c>
      <c r="CQ2" s="61">
        <v>1205.9413999999999</v>
      </c>
      <c r="CR2" s="61">
        <v>535.19574</v>
      </c>
      <c r="CS2" s="61">
        <v>607.40089999999998</v>
      </c>
      <c r="CT2" s="61">
        <v>2437.8380999999999</v>
      </c>
      <c r="CU2" s="61">
        <v>1497.4278999999999</v>
      </c>
      <c r="CV2" s="61">
        <v>1676.2998</v>
      </c>
      <c r="CW2" s="61">
        <v>1764.7637</v>
      </c>
      <c r="CX2" s="61">
        <v>456.71942000000001</v>
      </c>
      <c r="CY2" s="61">
        <v>3423.098</v>
      </c>
      <c r="CZ2" s="61">
        <v>1442.6224</v>
      </c>
      <c r="DA2" s="61">
        <v>3590.8263999999999</v>
      </c>
      <c r="DB2" s="61">
        <v>3783.9450000000002</v>
      </c>
      <c r="DC2" s="61">
        <v>4617.3594000000003</v>
      </c>
      <c r="DD2" s="61">
        <v>7451.7030000000004</v>
      </c>
      <c r="DE2" s="61">
        <v>1802.8296</v>
      </c>
      <c r="DF2" s="61">
        <v>3611.6614</v>
      </c>
      <c r="DG2" s="61">
        <v>1749.8424</v>
      </c>
      <c r="DH2" s="61">
        <v>199.19356999999999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66.839680000000001</v>
      </c>
      <c r="B6">
        <f>BB2</f>
        <v>21.727799999999998</v>
      </c>
      <c r="C6">
        <f>BC2</f>
        <v>29.785433000000001</v>
      </c>
      <c r="D6">
        <f>BD2</f>
        <v>15.325563000000001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22160</v>
      </c>
      <c r="C2" s="56">
        <f ca="1">YEAR(TODAY())-YEAR(B2)+IF(TODAY()&gt;=DATE(YEAR(TODAY()),MONTH(B2),DAY(B2)),0,-1)</f>
        <v>62</v>
      </c>
      <c r="E2" s="52">
        <v>160</v>
      </c>
      <c r="F2" s="53" t="s">
        <v>39</v>
      </c>
      <c r="G2" s="52">
        <v>59</v>
      </c>
      <c r="H2" s="51" t="s">
        <v>41</v>
      </c>
      <c r="I2" s="72">
        <f>ROUND(G3/E3^2,1)</f>
        <v>23</v>
      </c>
    </row>
    <row r="3" spans="1:9" x14ac:dyDescent="0.3">
      <c r="E3" s="51">
        <f>E2/100</f>
        <v>1.6</v>
      </c>
      <c r="F3" s="51" t="s">
        <v>40</v>
      </c>
      <c r="G3" s="51">
        <f>G2</f>
        <v>59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송숙이, ID : H1310232)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14일 14:44:38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44847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59</v>
      </c>
      <c r="N12" s="123"/>
      <c r="O12" s="118" t="s">
        <v>271</v>
      </c>
      <c r="P12" s="112"/>
      <c r="Q12" s="115">
        <f>'개인정보 및 신체계측 입력'!I2</f>
        <v>23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송숙이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74.694000000000003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8.1199999999999992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17.186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10.7</v>
      </c>
      <c r="L72" s="36" t="s">
        <v>53</v>
      </c>
      <c r="M72" s="36">
        <f>ROUND('DRIs DATA'!K8,1)</f>
        <v>14.3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92.1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173.02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119.77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315.38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60.81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406.84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147.51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2022-10-14T05:47:37Z</dcterms:modified>
</cp:coreProperties>
</file>