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<sst xmlns="http://schemas.openxmlformats.org/spreadsheetml/2006/main" count="692" uniqueCount="341">
  <si>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</si>
  <si>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</si>
  <si>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</si>
  <si>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</si>
  <si>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</si>
  <si>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</si>
  <si>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</si>
  <si>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</si>
  <si>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</si>
  <si>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</si>
  <si>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</si>
  <si>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</si>
  <si>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</si>
  <si>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</si>
  <si>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</si>
  <si>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</si>
  <si>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</si>
  <si>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</si>
  <si>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</si>
  <si>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</si>
  <si>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</si>
  <si>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</si>
  <si>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</si>
  <si>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</si>
  <si>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</si>
  <si>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</si>
  <si>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</si>
  <si>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</si>
  <si>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</si>
  <si>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</si>
  <si>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</si>
  <si>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</si>
  <si>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</si>
  <si>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</si>
  <si>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</si>
  <si>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</si>
  <si>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</si>
  <si>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</si>
  <si>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</si>
  <si>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</si>
  <si>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</si>
  <si>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</si>
  <si>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</si>
  <si>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</si>
  <si>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</si>
  <si>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</si>
  <si>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</si>
  <si>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</si>
  <si>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</si>
  <si>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</si>
  <si>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</si>
  <si>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</si>
  <si>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</si>
  <si>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</si>
  <si>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</si>
  <si>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</si>
  <si>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</si>
  <si>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</si>
  <si>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</si>
  <si>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</si>
  <si>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</si>
  <si>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</si>
  <si>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</si>
  <si>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</si>
  <si>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</si>
  <si>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</si>
  <si>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</si>
  <si>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</si>
  <si>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</si>
  <si>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</si>
  <si>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</si>
  <si>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</si>
  <si>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</si>
  <si>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</si>
  <si>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</si>
  <si>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</si>
  <si>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</si>
  <si>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</si>
  <si>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</si>
  <si>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</si>
  <si>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</si>
  <si>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</si>
  <si>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</si>
  <si>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</si>
  <si>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</si>
  <si>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</si>
  <si>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</si>
  <si>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</si>
  <si>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</si>
  <si>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</si>
  <si>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</si>
  <si>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</si>
  <si>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</si>
  <si>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</si>
  <si>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</si>
  <si>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</si>
  <si>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</si>
  <si>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</si>
  <si>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</si>
  <si>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</si>
  <si>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</si>
  <si>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</si>
  <si>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</si>
  <si>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</si>
  <si>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</si>
  <si>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</si>
  <si>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</si>
  <si>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</si>
  <si>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</si>
  <si>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</si>
  <si>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</si>
  <si>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</si>
  <si>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</si>
  <si>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</si>
  <si>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</si>
  <si>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</si>
  <si>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</si>
  <si>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</si>
  <si>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</si>
  <si>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</si>
  <si>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</si>
  <si>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</si>
  <si>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</si>
  <si>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</si>
  <si>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</si>
  <si>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</si>
  <si>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</si>
  <si>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</si>
  <si>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</si>
  <si>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</si>
  <si>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</si>
  <si>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</si>
  <si>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</si>
  <si>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</si>
  <si>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</si>
  <si>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</si>
  <si>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</si>
  <si>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</si>
  <si>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</si>
  <si>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</si>
  <si>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</si>
  <si>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</si>
  <si>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</si>
  <si>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</si>
  <si>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</si>
  <si>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</si>
  <si>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</si>
  <si>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</si>
  <si>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</si>
  <si>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</si>
  <si>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</si>
  <si>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</si>
  <si>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</si>
  <si>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</si>
  <si>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</si>
  <si>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</si>
  <si>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</si>
  <si>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</si>
  <si>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</si>
  <si>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</si>
  <si>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</si>
  <si>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</si>
  <si>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</si>
  <si>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</si>
  <si>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</si>
  <si>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</si>
  <si>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</si>
  <si>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</si>
  <si>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</si>
  <si>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</si>
  <si>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</si>
  <si>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</si>
  <si>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</si>
  <si>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</si>
  <si>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</si>
  <si>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</si>
  <si>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</si>
  <si>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</si>
  <si>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</si>
  <si>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</si>
  <si>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</si>
  <si>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</si>
  <si>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</si>
  <si>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</si>
  <si>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</si>
  <si>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</si>
  <si>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</si>
  <si>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</si>
  <si>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</si>
  <si>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</si>
  <si>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</si>
  <si>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</si>
  <si>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</si>
  <si>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</si>
  <si>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</si>
  <si>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</si>
  <si>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</si>
  <si>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</si>
  <si>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</si>
  <si>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</si>
  <si>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</si>
  <si>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</si>
  <si>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</si>
  <si>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</si>
  <si>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</si>
  <si>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</si>
  <si>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</si>
  <si>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</si>
  <si>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</si>
  <si>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</si>
  <si>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</si>
  <si>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</si>
  <si>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</si>
  <si>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</si>
  <si>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</si>
  <si>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</si>
  <si>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</si>
  <si>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</si>
  <si>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</si>
  <si>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</si>
  <si>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</si>
  <si>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</si>
  <si>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</si>
  <si>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</si>
  <si>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</si>
  <si>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</si>
  <si>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</si>
  <si>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</si>
  <si>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</si>
  <si>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</si>
  <si>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</si>
  <si>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</si>
  <si>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</si>
  <si>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</si>
  <si>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</si>
  <si>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</si>
  <si>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</si>
  <si>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</si>
  <si>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</si>
  <si>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</si>
  <si>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</si>
  <si>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</si>
  <si>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</si>
  <si>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</si>
  <si>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</si>
  <si>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</si>
  <si>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</si>
  <si>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</si>
  <si>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</si>
  <si>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</si>
  <si>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</si>
  <si>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</si>
  <si>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</si>
  <si>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</si>
  <si>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</si>
  <si>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</si>
  <si>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</si>
  <si>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</si>
  <si>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</si>
  <si>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</si>
  <si>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</si>
  <si>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</si>
  <si>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</si>
  <si>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</si>
  <si>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</si>
  <si>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</si>
  <si>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</si>
  <si>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</si>
  <si>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</si>
  <si>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</si>
  <si>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</si>
  <si>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</si>
  <si>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</si>
  <si>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</si>
  <si>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</si>
  <si>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</si>
  <si>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</si>
  <si>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</si>
  <si>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</si>
  <si>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</si>
  <si>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</si>
  <si>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</si>
  <si>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</si>
  <si>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</si>
  <si>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</si>
  <si>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</si>
  <si>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</si>
  <si>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</si>
  <si>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</si>
  <si>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</si>
  <si>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</si>
  <si>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</si>
  <si>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</si>
  <si>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</si>
  <si>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</si>
  <si>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</si>
  <si>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</si>
  <si>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</si>
  <si>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</si>
  <si>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</si>
  <si>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</si>
  <si>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</si>
  <si>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</si>
  <si>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</si>
  <si>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</si>
  <si>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</si>
  <si>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불포화지방산</t>
    <phoneticPr fontId="1" type="noConversion"/>
  </si>
  <si>
    <t>비타민A(μg RAE/일)</t>
    <phoneticPr fontId="1" type="noConversion"/>
  </si>
  <si>
    <t>수용성 비타민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</si>
  <si>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</si>
  <si>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</si>
  <si>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</si>
  <si>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마그네슘</t>
    <phoneticPr fontId="1" type="noConversion"/>
  </si>
  <si>
    <t>아연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</si>
  <si>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</si>
  <si>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</si>
  <si>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</si>
  <si>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</si>
  <si>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</si>
  <si>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</si>
  <si>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</si>
  <si>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</si>
  <si>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</si>
  <si>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</si>
  <si>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</si>
  <si>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</si>
  <si>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칼륨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</si>
  <si>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</si>
  <si>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</si>
  <si>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</si>
  <si>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크롬(ug/일)</t>
    <phoneticPr fontId="1" type="noConversion"/>
  </si>
  <si>
    <t>H1310239</t>
  </si>
  <si>
    <t>김돌수</t>
  </si>
  <si>
    <t>M</t>
  </si>
  <si>
    <t>정보</t>
    <phoneticPr fontId="1" type="noConversion"/>
  </si>
  <si>
    <t>(설문지 : FFQ 95문항 설문지, 사용자 : 김돌수, ID : H1310239)</t>
  </si>
  <si>
    <t>2022년 10월 25일 15:48:00</t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</si>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</sst>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89.490200000000002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59824"/>
        <c:axId val="213157080"/>
      </c:barChart>
      <c:catAx>
        <c:axId val="21315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57080"/>
        <c:crosses val="autoZero"/>
        <c:auto val="1"/>
        <c:lblAlgn val="ctr"/>
        <c:lblOffset val="100"/>
        <c:noMultiLvlLbl val="0"/>
      </c:catAx>
      <c:valAx>
        <c:axId val="21315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5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3.1128556999999999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59544"/>
        <c:axId val="569166992"/>
      </c:barChart>
      <c:catAx>
        <c:axId val="56915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66992"/>
        <c:crosses val="autoZero"/>
        <c:auto val="1"/>
        <c:lblAlgn val="ctr"/>
        <c:lblOffset val="100"/>
        <c:noMultiLvlLbl val="0"/>
      </c:catAx>
      <c:valAx>
        <c:axId val="56916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5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0.75464182999999996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43616"/>
        <c:axId val="562943224"/>
      </c:barChart>
      <c:catAx>
        <c:axId val="56294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43224"/>
        <c:crosses val="autoZero"/>
        <c:auto val="1"/>
        <c:lblAlgn val="ctr"/>
        <c:lblOffset val="100"/>
        <c:noMultiLvlLbl val="0"/>
      </c:catAx>
      <c:valAx>
        <c:axId val="56294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1509.3531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44400"/>
        <c:axId val="562942440"/>
      </c:barChart>
      <c:catAx>
        <c:axId val="56294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42440"/>
        <c:crosses val="autoZero"/>
        <c:auto val="1"/>
        <c:lblAlgn val="ctr"/>
        <c:lblOffset val="100"/>
        <c:noMultiLvlLbl val="0"/>
      </c:catAx>
      <c:valAx>
        <c:axId val="56294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4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3697.9211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48712"/>
        <c:axId val="562945184"/>
      </c:barChart>
      <c:catAx>
        <c:axId val="56294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45184"/>
        <c:crosses val="autoZero"/>
        <c:auto val="1"/>
        <c:lblAlgn val="ctr"/>
        <c:lblOffset val="100"/>
        <c:noMultiLvlLbl val="0"/>
      </c:catAx>
      <c:valAx>
        <c:axId val="562945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4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141.01944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49104"/>
        <c:axId val="562945576"/>
      </c:barChart>
      <c:catAx>
        <c:axId val="56294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45576"/>
        <c:crosses val="autoZero"/>
        <c:auto val="1"/>
        <c:lblAlgn val="ctr"/>
        <c:lblOffset val="100"/>
        <c:noMultiLvlLbl val="0"/>
      </c:catAx>
      <c:valAx>
        <c:axId val="56294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4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140.38531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44008"/>
        <c:axId val="562942832"/>
      </c:barChart>
      <c:catAx>
        <c:axId val="56294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42832"/>
        <c:crosses val="autoZero"/>
        <c:auto val="1"/>
        <c:lblAlgn val="ctr"/>
        <c:lblOffset val="100"/>
        <c:noMultiLvlLbl val="0"/>
      </c:catAx>
      <c:valAx>
        <c:axId val="56294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4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13.314142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47536"/>
        <c:axId val="562944792"/>
      </c:barChart>
      <c:catAx>
        <c:axId val="56294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44792"/>
        <c:crosses val="autoZero"/>
        <c:auto val="1"/>
        <c:lblAlgn val="ctr"/>
        <c:lblOffset val="100"/>
        <c:noMultiLvlLbl val="0"/>
      </c:catAx>
      <c:valAx>
        <c:axId val="562944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4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940.54870000000005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46360"/>
        <c:axId val="562946752"/>
      </c:barChart>
      <c:catAx>
        <c:axId val="56294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46752"/>
        <c:crosses val="autoZero"/>
        <c:auto val="1"/>
        <c:lblAlgn val="ctr"/>
        <c:lblOffset val="100"/>
        <c:noMultiLvlLbl val="0"/>
      </c:catAx>
      <c:valAx>
        <c:axId val="5629467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4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1.8673441999999998E-2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90672"/>
        <c:axId val="574887928"/>
      </c:barChart>
      <c:catAx>
        <c:axId val="57489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87928"/>
        <c:crosses val="autoZero"/>
        <c:auto val="1"/>
        <c:lblAlgn val="ctr"/>
        <c:lblOffset val="100"/>
        <c:noMultiLvlLbl val="0"/>
      </c:catAx>
      <c:valAx>
        <c:axId val="57488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9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4.1244880000000004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91064"/>
        <c:axId val="574887536"/>
      </c:barChart>
      <c:catAx>
        <c:axId val="57489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87536"/>
        <c:crosses val="autoZero"/>
        <c:auto val="1"/>
        <c:lblAlgn val="ctr"/>
        <c:lblOffset val="100"/>
        <c:noMultiLvlLbl val="0"/>
      </c:catAx>
      <c:valAx>
        <c:axId val="57488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9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35.658847999999999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57472"/>
        <c:axId val="182141912"/>
      </c:barChart>
      <c:catAx>
        <c:axId val="21315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41912"/>
        <c:crosses val="autoZero"/>
        <c:auto val="1"/>
        <c:lblAlgn val="ctr"/>
        <c:lblOffset val="100"/>
        <c:noMultiLvlLbl val="0"/>
      </c:catAx>
      <c:valAx>
        <c:axId val="182141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141.57271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86360"/>
        <c:axId val="574889888"/>
      </c:barChart>
      <c:catAx>
        <c:axId val="57488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89888"/>
        <c:crosses val="autoZero"/>
        <c:auto val="1"/>
        <c:lblAlgn val="ctr"/>
        <c:lblOffset val="100"/>
        <c:noMultiLvlLbl val="0"/>
      </c:catAx>
      <c:valAx>
        <c:axId val="57488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8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104.32213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87144"/>
        <c:axId val="574888320"/>
      </c:barChart>
      <c:catAx>
        <c:axId val="57488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88320"/>
        <c:crosses val="autoZero"/>
        <c:auto val="1"/>
        <c:lblAlgn val="ctr"/>
        <c:lblOffset val="100"/>
        <c:noMultiLvlLbl val="0"/>
      </c:catAx>
      <c:valAx>
        <c:axId val="57488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8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11.031000000000001</c:v>
                </c:pt>
                <c:pt idx="1">
                  <c:v>16.239000000000001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4892632"/>
        <c:axId val="574889496"/>
      </c:barChart>
      <c:catAx>
        <c:axId val="57489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89496"/>
        <c:crosses val="autoZero"/>
        <c:auto val="1"/>
        <c:lblAlgn val="ctr"/>
        <c:lblOffset val="100"/>
        <c:noMultiLvlLbl val="0"/>
      </c:catAx>
      <c:valAx>
        <c:axId val="57488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9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15.8676605</c:v>
                </c:pt>
                <c:pt idx="1">
                  <c:v>17.840342</c:v>
                </c:pt>
                <c:pt idx="2">
                  <c:v>25.561088999999999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717.47484999999995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90280"/>
        <c:axId val="574891848"/>
      </c:barChart>
      <c:catAx>
        <c:axId val="57489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91848"/>
        <c:crosses val="autoZero"/>
        <c:auto val="1"/>
        <c:lblAlgn val="ctr"/>
        <c:lblOffset val="100"/>
        <c:noMultiLvlLbl val="0"/>
      </c:catAx>
      <c:valAx>
        <c:axId val="57489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9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26.044419999999999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431704"/>
        <c:axId val="563428960"/>
      </c:barChart>
      <c:catAx>
        <c:axId val="5634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28960"/>
        <c:crosses val="autoZero"/>
        <c:auto val="1"/>
        <c:lblAlgn val="ctr"/>
        <c:lblOffset val="100"/>
        <c:noMultiLvlLbl val="0"/>
      </c:catAx>
      <c:valAx>
        <c:axId val="56342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4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66.197999999999993</c:v>
                </c:pt>
                <c:pt idx="1">
                  <c:v>13.247</c:v>
                </c:pt>
                <c:pt idx="2">
                  <c:v>20.553999999999998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432488"/>
        <c:axId val="563432096"/>
      </c:barChart>
      <c:catAx>
        <c:axId val="56343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32096"/>
        <c:crosses val="autoZero"/>
        <c:auto val="1"/>
        <c:lblAlgn val="ctr"/>
        <c:lblOffset val="100"/>
        <c:noMultiLvlLbl val="0"/>
      </c:catAx>
      <c:valAx>
        <c:axId val="56343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43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2372.7460000000001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433272"/>
        <c:axId val="563434056"/>
      </c:barChart>
      <c:catAx>
        <c:axId val="56343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34056"/>
        <c:crosses val="autoZero"/>
        <c:auto val="1"/>
        <c:lblAlgn val="ctr"/>
        <c:lblOffset val="100"/>
        <c:noMultiLvlLbl val="0"/>
      </c:catAx>
      <c:valAx>
        <c:axId val="56343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43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106.22174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434840"/>
        <c:axId val="563429352"/>
      </c:barChart>
      <c:catAx>
        <c:axId val="56343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29352"/>
        <c:crosses val="autoZero"/>
        <c:auto val="1"/>
        <c:lblAlgn val="ctr"/>
        <c:lblOffset val="100"/>
        <c:noMultiLvlLbl val="0"/>
      </c:catAx>
      <c:valAx>
        <c:axId val="563429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43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669.66925000000003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435624"/>
        <c:axId val="563430136"/>
      </c:barChart>
      <c:catAx>
        <c:axId val="56343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30136"/>
        <c:crosses val="autoZero"/>
        <c:auto val="1"/>
        <c:lblAlgn val="ctr"/>
        <c:lblOffset val="100"/>
        <c:noMultiLvlLbl val="0"/>
      </c:catAx>
      <c:valAx>
        <c:axId val="56343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43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3.0658886000000001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39952"/>
        <c:axId val="182140344"/>
      </c:barChart>
      <c:catAx>
        <c:axId val="18213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40344"/>
        <c:crosses val="autoZero"/>
        <c:auto val="1"/>
        <c:lblAlgn val="ctr"/>
        <c:lblOffset val="100"/>
        <c:noMultiLvlLbl val="0"/>
      </c:catAx>
      <c:valAx>
        <c:axId val="18214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3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8197.3889999999992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429744"/>
        <c:axId val="563430920"/>
      </c:barChart>
      <c:catAx>
        <c:axId val="56342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30920"/>
        <c:crosses val="autoZero"/>
        <c:auto val="1"/>
        <c:lblAlgn val="ctr"/>
        <c:lblOffset val="100"/>
        <c:noMultiLvlLbl val="0"/>
      </c:catAx>
      <c:valAx>
        <c:axId val="56343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42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18.619837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428568"/>
        <c:axId val="563430528"/>
      </c:barChart>
      <c:catAx>
        <c:axId val="56342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30528"/>
        <c:crosses val="autoZero"/>
        <c:auto val="1"/>
        <c:lblAlgn val="ctr"/>
        <c:lblOffset val="100"/>
        <c:noMultiLvlLbl val="0"/>
      </c:catAx>
      <c:valAx>
        <c:axId val="56343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42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1.9179246000000001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44848"/>
        <c:axId val="563042104"/>
      </c:barChart>
      <c:catAx>
        <c:axId val="56304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42104"/>
        <c:crosses val="autoZero"/>
        <c:auto val="1"/>
        <c:lblAlgn val="ctr"/>
        <c:lblOffset val="100"/>
        <c:noMultiLvlLbl val="0"/>
      </c:catAx>
      <c:valAx>
        <c:axId val="56304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4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261.29660000000001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61504"/>
        <c:axId val="569161896"/>
      </c:barChart>
      <c:catAx>
        <c:axId val="56916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61896"/>
        <c:crosses val="autoZero"/>
        <c:auto val="1"/>
        <c:lblAlgn val="ctr"/>
        <c:lblOffset val="100"/>
        <c:noMultiLvlLbl val="0"/>
      </c:catAx>
      <c:valAx>
        <c:axId val="56916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1.7842749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62288"/>
        <c:axId val="569163464"/>
      </c:barChart>
      <c:catAx>
        <c:axId val="56916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63464"/>
        <c:crosses val="autoZero"/>
        <c:auto val="1"/>
        <c:lblAlgn val="ctr"/>
        <c:lblOffset val="100"/>
        <c:noMultiLvlLbl val="0"/>
      </c:catAx>
      <c:valAx>
        <c:axId val="569163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6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17.804293000000001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60720"/>
        <c:axId val="569161112"/>
      </c:barChart>
      <c:catAx>
        <c:axId val="56916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61112"/>
        <c:crosses val="autoZero"/>
        <c:auto val="1"/>
        <c:lblAlgn val="ctr"/>
        <c:lblOffset val="100"/>
        <c:noMultiLvlLbl val="0"/>
      </c:catAx>
      <c:valAx>
        <c:axId val="56916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6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1.9179246000000001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62680"/>
        <c:axId val="569164248"/>
      </c:barChart>
      <c:catAx>
        <c:axId val="56916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64248"/>
        <c:crosses val="autoZero"/>
        <c:auto val="1"/>
        <c:lblAlgn val="ctr"/>
        <c:lblOffset val="100"/>
        <c:noMultiLvlLbl val="0"/>
      </c:catAx>
      <c:valAx>
        <c:axId val="56916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6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715.37419999999997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63072"/>
        <c:axId val="569165032"/>
      </c:barChart>
      <c:catAx>
        <c:axId val="56916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65032"/>
        <c:crosses val="autoZero"/>
        <c:auto val="1"/>
        <c:lblAlgn val="ctr"/>
        <c:lblOffset val="100"/>
        <c:noMultiLvlLbl val="0"/>
      </c:catAx>
      <c:valAx>
        <c:axId val="56916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12.910265000000001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159936"/>
        <c:axId val="569165424"/>
      </c:barChart>
      <c:catAx>
        <c:axId val="56915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65424"/>
        <c:crosses val="autoZero"/>
        <c:auto val="1"/>
        <c:lblAlgn val="ctr"/>
        <c:lblOffset val="100"/>
        <c:noMultiLvlLbl val="0"/>
      </c:catAx>
      <c:valAx>
        <c:axId val="56916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1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김돌수, ID : H1310239)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10월 25일 15:48:00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2372.7460000000001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89.490200000000002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35.658847999999999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66.197999999999993</v>
      </c>
      <c r="G8" s="59">
        <f>'DRIs DATA 입력'!G8</f>
        <v>13.247</v>
      </c>
      <c r="H8" s="59">
        <f>'DRIs DATA 입력'!H8</f>
        <v>20.553999999999998</v>
      </c>
      <c r="I8" s="46"/>
      <c r="J8" s="59" t="s">
        <v>216</v>
      </c>
      <c r="K8" s="59">
        <f>'DRIs DATA 입력'!K8</f>
        <v>11.031000000000001</v>
      </c>
      <c r="L8" s="59">
        <f>'DRIs DATA 입력'!L8</f>
        <v>16.239000000000001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717.47484999999995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26.044419999999999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3.0658886000000001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261.29660000000001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106.22174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2.3027384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1.7842749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17.804293000000001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1.9179246000000001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715.37419999999997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12.910265000000001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3.1128556999999999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0.75464182999999996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669.66925000000003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1509.3531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8197.3889999999992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3697.9211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141.01944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140.38531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18.619837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13.314142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940.54870000000005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1.8673441999999998E-2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4.1244880000000004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141.57271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104.32213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1" sqref="G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334</v>
      </c>
      <c r="B1" s="61" t="s">
        <v>335</v>
      </c>
      <c r="G1" s="62" t="s">
        <v>277</v>
      </c>
      <c r="H1" s="61" t="s">
        <v>336</v>
      </c>
    </row>
    <row r="3" spans="1:27" x14ac:dyDescent="0.3">
      <c r="A3" s="68" t="s">
        <v>314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315</v>
      </c>
      <c r="B4" s="67"/>
      <c r="C4" s="67"/>
      <c r="E4" s="69" t="s">
        <v>278</v>
      </c>
      <c r="F4" s="70"/>
      <c r="G4" s="70"/>
      <c r="H4" s="71"/>
      <c r="J4" s="69" t="s">
        <v>306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3">
      <c r="A5" s="65"/>
      <c r="B5" s="65" t="s">
        <v>316</v>
      </c>
      <c r="C5" s="65" t="s">
        <v>280</v>
      </c>
      <c r="E5" s="65"/>
      <c r="F5" s="65" t="s">
        <v>50</v>
      </c>
      <c r="G5" s="65" t="s">
        <v>317</v>
      </c>
      <c r="H5" s="65" t="s">
        <v>46</v>
      </c>
      <c r="J5" s="65"/>
      <c r="K5" s="65" t="s">
        <v>318</v>
      </c>
      <c r="L5" s="65" t="s">
        <v>281</v>
      </c>
      <c r="N5" s="65"/>
      <c r="O5" s="65" t="s">
        <v>282</v>
      </c>
      <c r="P5" s="65" t="s">
        <v>283</v>
      </c>
      <c r="Q5" s="65" t="s">
        <v>284</v>
      </c>
      <c r="R5" s="65" t="s">
        <v>285</v>
      </c>
      <c r="S5" s="65" t="s">
        <v>280</v>
      </c>
      <c r="U5" s="65"/>
      <c r="V5" s="65" t="s">
        <v>282</v>
      </c>
      <c r="W5" s="65" t="s">
        <v>283</v>
      </c>
      <c r="X5" s="65" t="s">
        <v>284</v>
      </c>
      <c r="Y5" s="65" t="s">
        <v>285</v>
      </c>
      <c r="Z5" s="65" t="s">
        <v>280</v>
      </c>
    </row>
    <row r="6" spans="1:27" x14ac:dyDescent="0.3">
      <c r="A6" s="65" t="s">
        <v>315</v>
      </c>
      <c r="B6" s="65">
        <v>2000</v>
      </c>
      <c r="C6" s="65">
        <v>2372.7460000000001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287</v>
      </c>
      <c r="O6" s="65">
        <v>45</v>
      </c>
      <c r="P6" s="65">
        <v>55</v>
      </c>
      <c r="Q6" s="65">
        <v>0</v>
      </c>
      <c r="R6" s="65">
        <v>0</v>
      </c>
      <c r="S6" s="65">
        <v>89.490200000000002</v>
      </c>
      <c r="U6" s="65" t="s">
        <v>288</v>
      </c>
      <c r="V6" s="65">
        <v>0</v>
      </c>
      <c r="W6" s="65">
        <v>0</v>
      </c>
      <c r="X6" s="65">
        <v>25</v>
      </c>
      <c r="Y6" s="65">
        <v>0</v>
      </c>
      <c r="Z6" s="65">
        <v>35.658847999999999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3">
      <c r="E8" s="65" t="s">
        <v>290</v>
      </c>
      <c r="F8" s="65">
        <v>66.197999999999993</v>
      </c>
      <c r="G8" s="65">
        <v>13.247</v>
      </c>
      <c r="H8" s="65">
        <v>20.553999999999998</v>
      </c>
      <c r="J8" s="65" t="s">
        <v>290</v>
      </c>
      <c r="K8" s="65">
        <v>11.031000000000001</v>
      </c>
      <c r="L8" s="65">
        <v>16.239000000000001</v>
      </c>
    </row>
    <row r="13" spans="1:27" x14ac:dyDescent="0.3">
      <c r="A13" s="66" t="s">
        <v>319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291</v>
      </c>
      <c r="B14" s="67"/>
      <c r="C14" s="67"/>
      <c r="D14" s="67"/>
      <c r="E14" s="67"/>
      <c r="F14" s="67"/>
      <c r="H14" s="67" t="s">
        <v>320</v>
      </c>
      <c r="I14" s="67"/>
      <c r="J14" s="67"/>
      <c r="K14" s="67"/>
      <c r="L14" s="67"/>
      <c r="M14" s="67"/>
      <c r="O14" s="67" t="s">
        <v>292</v>
      </c>
      <c r="P14" s="67"/>
      <c r="Q14" s="67"/>
      <c r="R14" s="67"/>
      <c r="S14" s="67"/>
      <c r="T14" s="67"/>
      <c r="V14" s="67" t="s">
        <v>321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282</v>
      </c>
      <c r="C15" s="65" t="s">
        <v>283</v>
      </c>
      <c r="D15" s="65" t="s">
        <v>284</v>
      </c>
      <c r="E15" s="65" t="s">
        <v>285</v>
      </c>
      <c r="F15" s="65" t="s">
        <v>280</v>
      </c>
      <c r="H15" s="65"/>
      <c r="I15" s="65" t="s">
        <v>282</v>
      </c>
      <c r="J15" s="65" t="s">
        <v>283</v>
      </c>
      <c r="K15" s="65" t="s">
        <v>284</v>
      </c>
      <c r="L15" s="65" t="s">
        <v>285</v>
      </c>
      <c r="M15" s="65" t="s">
        <v>280</v>
      </c>
      <c r="O15" s="65"/>
      <c r="P15" s="65" t="s">
        <v>282</v>
      </c>
      <c r="Q15" s="65" t="s">
        <v>283</v>
      </c>
      <c r="R15" s="65" t="s">
        <v>284</v>
      </c>
      <c r="S15" s="65" t="s">
        <v>285</v>
      </c>
      <c r="T15" s="65" t="s">
        <v>280</v>
      </c>
      <c r="V15" s="65"/>
      <c r="W15" s="65" t="s">
        <v>282</v>
      </c>
      <c r="X15" s="65" t="s">
        <v>283</v>
      </c>
      <c r="Y15" s="65" t="s">
        <v>284</v>
      </c>
      <c r="Z15" s="65" t="s">
        <v>285</v>
      </c>
      <c r="AA15" s="65" t="s">
        <v>280</v>
      </c>
    </row>
    <row r="16" spans="1:27" x14ac:dyDescent="0.3">
      <c r="A16" s="65" t="s">
        <v>307</v>
      </c>
      <c r="B16" s="65">
        <v>500</v>
      </c>
      <c r="C16" s="65">
        <v>700</v>
      </c>
      <c r="D16" s="65">
        <v>0</v>
      </c>
      <c r="E16" s="65">
        <v>3000</v>
      </c>
      <c r="F16" s="65">
        <v>717.47484999999995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26.044419999999999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3.0658886000000001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261.29660000000001</v>
      </c>
    </row>
    <row r="23" spans="1:62" x14ac:dyDescent="0.3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322</v>
      </c>
      <c r="B24" s="67"/>
      <c r="C24" s="67"/>
      <c r="D24" s="67"/>
      <c r="E24" s="67"/>
      <c r="F24" s="67"/>
      <c r="H24" s="67" t="s">
        <v>293</v>
      </c>
      <c r="I24" s="67"/>
      <c r="J24" s="67"/>
      <c r="K24" s="67"/>
      <c r="L24" s="67"/>
      <c r="M24" s="67"/>
      <c r="O24" s="67" t="s">
        <v>323</v>
      </c>
      <c r="P24" s="67"/>
      <c r="Q24" s="67"/>
      <c r="R24" s="67"/>
      <c r="S24" s="67"/>
      <c r="T24" s="67"/>
      <c r="V24" s="67" t="s">
        <v>324</v>
      </c>
      <c r="W24" s="67"/>
      <c r="X24" s="67"/>
      <c r="Y24" s="67"/>
      <c r="Z24" s="67"/>
      <c r="AA24" s="67"/>
      <c r="AC24" s="67" t="s">
        <v>294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297</v>
      </c>
      <c r="AY24" s="67"/>
      <c r="AZ24" s="67"/>
      <c r="BA24" s="67"/>
      <c r="BB24" s="67"/>
      <c r="BC24" s="67"/>
      <c r="BE24" s="67" t="s">
        <v>325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282</v>
      </c>
      <c r="C25" s="65" t="s">
        <v>337</v>
      </c>
      <c r="D25" s="65" t="s">
        <v>284</v>
      </c>
      <c r="E25" s="65" t="s">
        <v>285</v>
      </c>
      <c r="F25" s="65" t="s">
        <v>338</v>
      </c>
      <c r="H25" s="65"/>
      <c r="I25" s="65" t="s">
        <v>282</v>
      </c>
      <c r="J25" s="65" t="s">
        <v>283</v>
      </c>
      <c r="K25" s="65" t="s">
        <v>284</v>
      </c>
      <c r="L25" s="65" t="s">
        <v>285</v>
      </c>
      <c r="M25" s="65" t="s">
        <v>280</v>
      </c>
      <c r="O25" s="65"/>
      <c r="P25" s="65" t="s">
        <v>282</v>
      </c>
      <c r="Q25" s="65" t="s">
        <v>283</v>
      </c>
      <c r="R25" s="65" t="s">
        <v>284</v>
      </c>
      <c r="S25" s="65" t="s">
        <v>285</v>
      </c>
      <c r="T25" s="65" t="s">
        <v>280</v>
      </c>
      <c r="V25" s="65"/>
      <c r="W25" s="65" t="s">
        <v>282</v>
      </c>
      <c r="X25" s="65" t="s">
        <v>283</v>
      </c>
      <c r="Y25" s="65" t="s">
        <v>284</v>
      </c>
      <c r="Z25" s="65" t="s">
        <v>285</v>
      </c>
      <c r="AA25" s="65" t="s">
        <v>280</v>
      </c>
      <c r="AC25" s="65"/>
      <c r="AD25" s="65" t="s">
        <v>282</v>
      </c>
      <c r="AE25" s="65" t="s">
        <v>283</v>
      </c>
      <c r="AF25" s="65" t="s">
        <v>339</v>
      </c>
      <c r="AG25" s="65" t="s">
        <v>285</v>
      </c>
      <c r="AH25" s="65" t="s">
        <v>280</v>
      </c>
      <c r="AJ25" s="65"/>
      <c r="AK25" s="65" t="s">
        <v>282</v>
      </c>
      <c r="AL25" s="65" t="s">
        <v>283</v>
      </c>
      <c r="AM25" s="65" t="s">
        <v>284</v>
      </c>
      <c r="AN25" s="65" t="s">
        <v>285</v>
      </c>
      <c r="AO25" s="65" t="s">
        <v>280</v>
      </c>
      <c r="AQ25" s="65"/>
      <c r="AR25" s="65" t="s">
        <v>282</v>
      </c>
      <c r="AS25" s="65" t="s">
        <v>283</v>
      </c>
      <c r="AT25" s="65" t="s">
        <v>284</v>
      </c>
      <c r="AU25" s="65" t="s">
        <v>285</v>
      </c>
      <c r="AV25" s="65" t="s">
        <v>280</v>
      </c>
      <c r="AX25" s="65"/>
      <c r="AY25" s="65" t="s">
        <v>282</v>
      </c>
      <c r="AZ25" s="65" t="s">
        <v>283</v>
      </c>
      <c r="BA25" s="65" t="s">
        <v>284</v>
      </c>
      <c r="BB25" s="65" t="s">
        <v>285</v>
      </c>
      <c r="BC25" s="65" t="s">
        <v>280</v>
      </c>
      <c r="BE25" s="65"/>
      <c r="BF25" s="65" t="s">
        <v>282</v>
      </c>
      <c r="BG25" s="65" t="s">
        <v>283</v>
      </c>
      <c r="BH25" s="65" t="s">
        <v>284</v>
      </c>
      <c r="BI25" s="65" t="s">
        <v>285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106.22174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2.3027384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1.7842749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17.804293000000001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1.9179246000000001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715.37419999999997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12.910265000000001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3.1128556999999999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0.75464182999999996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309</v>
      </c>
      <c r="AD34" s="67"/>
      <c r="AE34" s="67"/>
      <c r="AF34" s="67"/>
      <c r="AG34" s="67"/>
      <c r="AH34" s="67"/>
      <c r="AJ34" s="67" t="s">
        <v>312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282</v>
      </c>
      <c r="C35" s="65" t="s">
        <v>283</v>
      </c>
      <c r="D35" s="65" t="s">
        <v>284</v>
      </c>
      <c r="E35" s="65" t="s">
        <v>285</v>
      </c>
      <c r="F35" s="65" t="s">
        <v>280</v>
      </c>
      <c r="H35" s="65"/>
      <c r="I35" s="65" t="s">
        <v>282</v>
      </c>
      <c r="J35" s="65" t="s">
        <v>283</v>
      </c>
      <c r="K35" s="65" t="s">
        <v>284</v>
      </c>
      <c r="L35" s="65" t="s">
        <v>285</v>
      </c>
      <c r="M35" s="65" t="s">
        <v>280</v>
      </c>
      <c r="O35" s="65"/>
      <c r="P35" s="65" t="s">
        <v>282</v>
      </c>
      <c r="Q35" s="65" t="s">
        <v>283</v>
      </c>
      <c r="R35" s="65" t="s">
        <v>284</v>
      </c>
      <c r="S35" s="65" t="s">
        <v>285</v>
      </c>
      <c r="T35" s="65" t="s">
        <v>280</v>
      </c>
      <c r="V35" s="65"/>
      <c r="W35" s="65" t="s">
        <v>282</v>
      </c>
      <c r="X35" s="65" t="s">
        <v>283</v>
      </c>
      <c r="Y35" s="65" t="s">
        <v>284</v>
      </c>
      <c r="Z35" s="65" t="s">
        <v>285</v>
      </c>
      <c r="AA35" s="65" t="s">
        <v>280</v>
      </c>
      <c r="AC35" s="65"/>
      <c r="AD35" s="65" t="s">
        <v>282</v>
      </c>
      <c r="AE35" s="65" t="s">
        <v>283</v>
      </c>
      <c r="AF35" s="65" t="s">
        <v>284</v>
      </c>
      <c r="AG35" s="65" t="s">
        <v>285</v>
      </c>
      <c r="AH35" s="65" t="s">
        <v>280</v>
      </c>
      <c r="AJ35" s="65"/>
      <c r="AK35" s="65" t="s">
        <v>282</v>
      </c>
      <c r="AL35" s="65" t="s">
        <v>283</v>
      </c>
      <c r="AM35" s="65" t="s">
        <v>284</v>
      </c>
      <c r="AN35" s="65" t="s">
        <v>340</v>
      </c>
      <c r="AO35" s="65" t="s">
        <v>280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669.66925000000003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1509.3531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8197.3889999999992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3697.9211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141.01944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140.38531</v>
      </c>
    </row>
    <row r="43" spans="1:68" x14ac:dyDescent="0.3">
      <c r="A43" s="66" t="s">
        <v>310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327</v>
      </c>
      <c r="B44" s="67"/>
      <c r="C44" s="67"/>
      <c r="D44" s="67"/>
      <c r="E44" s="67"/>
      <c r="F44" s="67"/>
      <c r="H44" s="67" t="s">
        <v>313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311</v>
      </c>
      <c r="W44" s="67"/>
      <c r="X44" s="67"/>
      <c r="Y44" s="67"/>
      <c r="Z44" s="67"/>
      <c r="AA44" s="67"/>
      <c r="AC44" s="67" t="s">
        <v>328</v>
      </c>
      <c r="AD44" s="67"/>
      <c r="AE44" s="67"/>
      <c r="AF44" s="67"/>
      <c r="AG44" s="67"/>
      <c r="AH44" s="67"/>
      <c r="AJ44" s="67" t="s">
        <v>329</v>
      </c>
      <c r="AK44" s="67"/>
      <c r="AL44" s="67"/>
      <c r="AM44" s="67"/>
      <c r="AN44" s="67"/>
      <c r="AO44" s="67"/>
      <c r="AQ44" s="67" t="s">
        <v>302</v>
      </c>
      <c r="AR44" s="67"/>
      <c r="AS44" s="67"/>
      <c r="AT44" s="67"/>
      <c r="AU44" s="67"/>
      <c r="AV44" s="67"/>
      <c r="AX44" s="67" t="s">
        <v>303</v>
      </c>
      <c r="AY44" s="67"/>
      <c r="AZ44" s="67"/>
      <c r="BA44" s="67"/>
      <c r="BB44" s="67"/>
      <c r="BC44" s="67"/>
      <c r="BE44" s="67" t="s">
        <v>304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282</v>
      </c>
      <c r="C45" s="65" t="s">
        <v>283</v>
      </c>
      <c r="D45" s="65" t="s">
        <v>284</v>
      </c>
      <c r="E45" s="65" t="s">
        <v>285</v>
      </c>
      <c r="F45" s="65" t="s">
        <v>280</v>
      </c>
      <c r="H45" s="65"/>
      <c r="I45" s="65" t="s">
        <v>282</v>
      </c>
      <c r="J45" s="65" t="s">
        <v>283</v>
      </c>
      <c r="K45" s="65" t="s">
        <v>284</v>
      </c>
      <c r="L45" s="65" t="s">
        <v>285</v>
      </c>
      <c r="M45" s="65" t="s">
        <v>280</v>
      </c>
      <c r="O45" s="65"/>
      <c r="P45" s="65" t="s">
        <v>282</v>
      </c>
      <c r="Q45" s="65" t="s">
        <v>283</v>
      </c>
      <c r="R45" s="65" t="s">
        <v>284</v>
      </c>
      <c r="S45" s="65" t="s">
        <v>285</v>
      </c>
      <c r="T45" s="65" t="s">
        <v>280</v>
      </c>
      <c r="V45" s="65"/>
      <c r="W45" s="65" t="s">
        <v>282</v>
      </c>
      <c r="X45" s="65" t="s">
        <v>283</v>
      </c>
      <c r="Y45" s="65" t="s">
        <v>284</v>
      </c>
      <c r="Z45" s="65" t="s">
        <v>285</v>
      </c>
      <c r="AA45" s="65" t="s">
        <v>280</v>
      </c>
      <c r="AC45" s="65"/>
      <c r="AD45" s="65" t="s">
        <v>282</v>
      </c>
      <c r="AE45" s="65" t="s">
        <v>283</v>
      </c>
      <c r="AF45" s="65" t="s">
        <v>284</v>
      </c>
      <c r="AG45" s="65" t="s">
        <v>285</v>
      </c>
      <c r="AH45" s="65" t="s">
        <v>280</v>
      </c>
      <c r="AJ45" s="65"/>
      <c r="AK45" s="65" t="s">
        <v>282</v>
      </c>
      <c r="AL45" s="65" t="s">
        <v>283</v>
      </c>
      <c r="AM45" s="65" t="s">
        <v>284</v>
      </c>
      <c r="AN45" s="65" t="s">
        <v>285</v>
      </c>
      <c r="AO45" s="65" t="s">
        <v>280</v>
      </c>
      <c r="AQ45" s="65"/>
      <c r="AR45" s="65" t="s">
        <v>282</v>
      </c>
      <c r="AS45" s="65" t="s">
        <v>283</v>
      </c>
      <c r="AT45" s="65" t="s">
        <v>284</v>
      </c>
      <c r="AU45" s="65" t="s">
        <v>285</v>
      </c>
      <c r="AV45" s="65" t="s">
        <v>280</v>
      </c>
      <c r="AX45" s="65"/>
      <c r="AY45" s="65" t="s">
        <v>282</v>
      </c>
      <c r="AZ45" s="65" t="s">
        <v>283</v>
      </c>
      <c r="BA45" s="65" t="s">
        <v>284</v>
      </c>
      <c r="BB45" s="65" t="s">
        <v>285</v>
      </c>
      <c r="BC45" s="65" t="s">
        <v>280</v>
      </c>
      <c r="BE45" s="65"/>
      <c r="BF45" s="65" t="s">
        <v>282</v>
      </c>
      <c r="BG45" s="65" t="s">
        <v>283</v>
      </c>
      <c r="BH45" s="65" t="s">
        <v>284</v>
      </c>
      <c r="BI45" s="65" t="s">
        <v>285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18.619837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13.314142</v>
      </c>
      <c r="O46" s="65" t="s">
        <v>305</v>
      </c>
      <c r="P46" s="65">
        <v>600</v>
      </c>
      <c r="Q46" s="65">
        <v>800</v>
      </c>
      <c r="R46" s="65">
        <v>0</v>
      </c>
      <c r="S46" s="65">
        <v>10000</v>
      </c>
      <c r="T46" s="65">
        <v>940.54870000000005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1.8673441999999998E-2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4.1244880000000004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141.57271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104.32213</v>
      </c>
      <c r="AX46" s="65" t="s">
        <v>276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35" sqref="C3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331</v>
      </c>
      <c r="B2" s="61" t="s">
        <v>332</v>
      </c>
      <c r="C2" s="61" t="s">
        <v>333</v>
      </c>
      <c r="D2" s="61">
        <v>67</v>
      </c>
      <c r="E2" s="61">
        <v>2372.7460000000001</v>
      </c>
      <c r="F2" s="61">
        <v>288.21735000000001</v>
      </c>
      <c r="G2" s="61">
        <v>57.676043999999997</v>
      </c>
      <c r="H2" s="61">
        <v>31.564049000000001</v>
      </c>
      <c r="I2" s="61">
        <v>26.111996000000001</v>
      </c>
      <c r="J2" s="61">
        <v>89.490200000000002</v>
      </c>
      <c r="K2" s="61">
        <v>46.321902999999999</v>
      </c>
      <c r="L2" s="61">
        <v>43.168292999999998</v>
      </c>
      <c r="M2" s="61">
        <v>35.658847999999999</v>
      </c>
      <c r="N2" s="61">
        <v>3.4324279999999998</v>
      </c>
      <c r="O2" s="61">
        <v>21.799240000000001</v>
      </c>
      <c r="P2" s="61">
        <v>1156.2179000000001</v>
      </c>
      <c r="Q2" s="61">
        <v>35.309162000000001</v>
      </c>
      <c r="R2" s="61">
        <v>717.47484999999995</v>
      </c>
      <c r="S2" s="61">
        <v>110.23929</v>
      </c>
      <c r="T2" s="61">
        <v>7286.8257000000003</v>
      </c>
      <c r="U2" s="61">
        <v>3.0658886000000001</v>
      </c>
      <c r="V2" s="61">
        <v>26.044419999999999</v>
      </c>
      <c r="W2" s="61">
        <v>261.29660000000001</v>
      </c>
      <c r="X2" s="61">
        <v>106.22174</v>
      </c>
      <c r="Y2" s="61">
        <v>2.3027384</v>
      </c>
      <c r="Z2" s="61">
        <v>1.7842749</v>
      </c>
      <c r="AA2" s="61">
        <v>17.804293000000001</v>
      </c>
      <c r="AB2" s="61">
        <v>1.9179246000000001</v>
      </c>
      <c r="AC2" s="61">
        <v>715.37419999999997</v>
      </c>
      <c r="AD2" s="61">
        <v>12.910265000000001</v>
      </c>
      <c r="AE2" s="61">
        <v>3.1128556999999999</v>
      </c>
      <c r="AF2" s="61">
        <v>0.75464182999999996</v>
      </c>
      <c r="AG2" s="61">
        <v>669.66925000000003</v>
      </c>
      <c r="AH2" s="61">
        <v>383.58035000000001</v>
      </c>
      <c r="AI2" s="61">
        <v>286.08890000000002</v>
      </c>
      <c r="AJ2" s="61">
        <v>1509.3531</v>
      </c>
      <c r="AK2" s="61">
        <v>8197.3889999999992</v>
      </c>
      <c r="AL2" s="61">
        <v>141.01944</v>
      </c>
      <c r="AM2" s="61">
        <v>3697.9211</v>
      </c>
      <c r="AN2" s="61">
        <v>140.38531</v>
      </c>
      <c r="AO2" s="61">
        <v>18.619837</v>
      </c>
      <c r="AP2" s="61">
        <v>13.55283</v>
      </c>
      <c r="AQ2" s="61">
        <v>5.0670070000000003</v>
      </c>
      <c r="AR2" s="61">
        <v>13.314142</v>
      </c>
      <c r="AS2" s="61">
        <v>940.54870000000005</v>
      </c>
      <c r="AT2" s="61">
        <v>1.8673441999999998E-2</v>
      </c>
      <c r="AU2" s="61">
        <v>4.1244880000000004</v>
      </c>
      <c r="AV2" s="61">
        <v>141.57271</v>
      </c>
      <c r="AW2" s="61">
        <v>104.32213</v>
      </c>
      <c r="AX2" s="61">
        <v>0.11149477000000001</v>
      </c>
      <c r="AY2" s="61">
        <v>2.0248005</v>
      </c>
      <c r="AZ2" s="61">
        <v>411.84699999999998</v>
      </c>
      <c r="BA2" s="61">
        <v>59.289250000000003</v>
      </c>
      <c r="BB2" s="61">
        <v>15.8676605</v>
      </c>
      <c r="BC2" s="61">
        <v>17.840342</v>
      </c>
      <c r="BD2" s="61">
        <v>25.561088999999999</v>
      </c>
      <c r="BE2" s="61">
        <v>2.1132247</v>
      </c>
      <c r="BF2" s="61">
        <v>13.271569</v>
      </c>
      <c r="BG2" s="61">
        <v>1.1518281E-3</v>
      </c>
      <c r="BH2" s="61">
        <v>1.1653782E-2</v>
      </c>
      <c r="BI2" s="61">
        <v>9.1830829999999999E-3</v>
      </c>
      <c r="BJ2" s="61">
        <v>8.0159835999999998E-2</v>
      </c>
      <c r="BK2" s="61">
        <v>8.8602166000000004E-5</v>
      </c>
      <c r="BL2" s="61">
        <v>0.45442134000000001</v>
      </c>
      <c r="BM2" s="61">
        <v>5.5480485000000002</v>
      </c>
      <c r="BN2" s="61">
        <v>1.8139704000000001</v>
      </c>
      <c r="BO2" s="61">
        <v>96.393585000000002</v>
      </c>
      <c r="BP2" s="61">
        <v>16.840322</v>
      </c>
      <c r="BQ2" s="61">
        <v>32.197969999999998</v>
      </c>
      <c r="BR2" s="61">
        <v>107.99097999999999</v>
      </c>
      <c r="BS2" s="61">
        <v>41.257159999999999</v>
      </c>
      <c r="BT2" s="61">
        <v>22.788233000000002</v>
      </c>
      <c r="BU2" s="61">
        <v>0.11149594</v>
      </c>
      <c r="BV2" s="61">
        <v>2.3405367999999999E-2</v>
      </c>
      <c r="BW2" s="61">
        <v>1.4623162999999999</v>
      </c>
      <c r="BX2" s="61">
        <v>1.9116335</v>
      </c>
      <c r="BY2" s="61">
        <v>0.14635435999999999</v>
      </c>
      <c r="BZ2" s="61">
        <v>6.5635493999999998E-4</v>
      </c>
      <c r="CA2" s="61">
        <v>1.1677525</v>
      </c>
      <c r="CB2" s="61">
        <v>8.6592720000000008E-3</v>
      </c>
      <c r="CC2" s="61">
        <v>0.24136819000000001</v>
      </c>
      <c r="CD2" s="61">
        <v>2.3968744000000002</v>
      </c>
      <c r="CE2" s="61">
        <v>0.11508573</v>
      </c>
      <c r="CF2" s="61">
        <v>0.17003652</v>
      </c>
      <c r="CG2" s="61">
        <v>1.2449999E-6</v>
      </c>
      <c r="CH2" s="61">
        <v>2.3528081999999999E-2</v>
      </c>
      <c r="CI2" s="61">
        <v>7.7246405000000002E-8</v>
      </c>
      <c r="CJ2" s="61">
        <v>6.2369684999999997</v>
      </c>
      <c r="CK2" s="61">
        <v>2.9939980000000001E-2</v>
      </c>
      <c r="CL2" s="61">
        <v>1.2040348999999999</v>
      </c>
      <c r="CM2" s="61">
        <v>5.4654984000000004</v>
      </c>
      <c r="CN2" s="61">
        <v>3416.9888000000001</v>
      </c>
      <c r="CO2" s="61">
        <v>6146.8887000000004</v>
      </c>
      <c r="CP2" s="61">
        <v>4311.18</v>
      </c>
      <c r="CQ2" s="61">
        <v>1254.5803000000001</v>
      </c>
      <c r="CR2" s="61">
        <v>718.8252</v>
      </c>
      <c r="CS2" s="61">
        <v>461.11676</v>
      </c>
      <c r="CT2" s="61">
        <v>3599.2973999999999</v>
      </c>
      <c r="CU2" s="61">
        <v>2410.5230000000001</v>
      </c>
      <c r="CV2" s="61">
        <v>1407.6088999999999</v>
      </c>
      <c r="CW2" s="61">
        <v>2804.4027999999998</v>
      </c>
      <c r="CX2" s="61">
        <v>829.1146</v>
      </c>
      <c r="CY2" s="61">
        <v>3964.6819999999998</v>
      </c>
      <c r="CZ2" s="61">
        <v>2179.4209999999998</v>
      </c>
      <c r="DA2" s="61">
        <v>5911.3804</v>
      </c>
      <c r="DB2" s="61">
        <v>4841.0736999999999</v>
      </c>
      <c r="DC2" s="61">
        <v>9002.3179999999993</v>
      </c>
      <c r="DD2" s="61">
        <v>14371.698</v>
      </c>
      <c r="DE2" s="61">
        <v>3322.3325</v>
      </c>
      <c r="DF2" s="61">
        <v>5106.8459999999995</v>
      </c>
      <c r="DG2" s="61">
        <v>3413.7332000000001</v>
      </c>
      <c r="DH2" s="61">
        <v>162.14455000000001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59.289250000000003</v>
      </c>
      <c r="B6">
        <f>BB2</f>
        <v>15.8676605</v>
      </c>
      <c r="C6">
        <f>BC2</f>
        <v>17.840342</v>
      </c>
      <c r="D6">
        <f>BD2</f>
        <v>25.561088999999999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4" sqref="J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19636</v>
      </c>
      <c r="C2" s="56">
        <f ca="1">YEAR(TODAY())-YEAR(B2)+IF(TODAY()&gt;=DATE(YEAR(TODAY()),MONTH(B2),DAY(B2)),0,-1)</f>
        <v>69</v>
      </c>
      <c r="E2" s="52">
        <v>165.7</v>
      </c>
      <c r="F2" s="53" t="s">
        <v>39</v>
      </c>
      <c r="G2" s="52">
        <v>67</v>
      </c>
      <c r="H2" s="51" t="s">
        <v>41</v>
      </c>
      <c r="I2" s="72">
        <f>ROUND(G3/E3^2,1)</f>
        <v>24.4</v>
      </c>
    </row>
    <row r="3" spans="1:9" x14ac:dyDescent="0.3">
      <c r="E3" s="51">
        <f>E2/100</f>
        <v>1.6569999999999998</v>
      </c>
      <c r="F3" s="51" t="s">
        <v>40</v>
      </c>
      <c r="G3" s="51">
        <f>G2</f>
        <v>67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김돌수, ID : H1310239)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10월 25일 15:48:00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44858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69</v>
      </c>
      <c r="G12" s="94"/>
      <c r="H12" s="94"/>
      <c r="I12" s="94"/>
      <c r="K12" s="123">
        <f>'개인정보 및 신체계측 입력'!E2</f>
        <v>165.7</v>
      </c>
      <c r="L12" s="124"/>
      <c r="M12" s="117">
        <f>'개인정보 및 신체계측 입력'!G2</f>
        <v>67</v>
      </c>
      <c r="N12" s="118"/>
      <c r="O12" s="113" t="s">
        <v>271</v>
      </c>
      <c r="P12" s="107"/>
      <c r="Q12" s="90">
        <f>'개인정보 및 신체계측 입력'!I2</f>
        <v>24.4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김돌수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66.197999999999993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13.247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20.553999999999998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16.2</v>
      </c>
      <c r="L72" s="36" t="s">
        <v>53</v>
      </c>
      <c r="M72" s="36">
        <f>ROUND('DRIs DATA'!K8,1)</f>
        <v>11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95.66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217.04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106.22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127.86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83.71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546.49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186.2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2022-10-25T06:52:31Z</dcterms:modified>
</cp:coreProperties>
</file>