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<sst xmlns="http://schemas.openxmlformats.org/spreadsheetml/2006/main" count="692" uniqueCount="339">
  <si>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</si>
  <si>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</si>
  <si>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</si>
  <si>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</si>
  <si>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</si>
  <si>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</si>
  <si>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</si>
  <si>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</si>
  <si>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</si>
  <si>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</si>
  <si>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</si>
  <si>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</si>
  <si>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</si>
  <si>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</si>
  <si>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</si>
  <si>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</si>
  <si>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</si>
  <si>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</si>
  <si>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</si>
  <si>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</si>
  <si>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</si>
  <si>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</si>
  <si>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</si>
  <si>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</si>
  <si>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</si>
  <si>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</si>
  <si>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</si>
  <si>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</si>
  <si>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</si>
  <si>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</si>
  <si>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</si>
  <si>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</si>
  <si>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</si>
  <si>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</si>
  <si>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</si>
  <si>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</si>
  <si>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</si>
  <si>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</si>
  <si>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</si>
  <si>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</si>
  <si>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</si>
  <si>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</si>
  <si>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</si>
  <si>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</si>
  <si>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</si>
  <si>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</si>
  <si>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</si>
  <si>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</si>
  <si>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</si>
  <si>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</si>
  <si>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</si>
  <si>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</si>
  <si>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</si>
  <si>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</si>
  <si>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</si>
  <si>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</si>
  <si>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</si>
  <si>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</si>
  <si>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</si>
  <si>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</si>
  <si>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</si>
  <si>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</si>
  <si>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</si>
  <si>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</si>
  <si>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</si>
  <si>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</si>
  <si>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</si>
  <si>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</si>
  <si>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</si>
  <si>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</si>
  <si>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</si>
  <si>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</si>
  <si>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</si>
  <si>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</si>
  <si>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</si>
  <si>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</si>
  <si>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</si>
  <si>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</si>
  <si>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</si>
  <si>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</si>
  <si>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</si>
  <si>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</si>
  <si>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</si>
  <si>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</si>
  <si>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</si>
  <si>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</si>
  <si>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</si>
  <si>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</si>
  <si>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</si>
  <si>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</si>
  <si>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</si>
  <si>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</si>
  <si>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</si>
  <si>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</si>
  <si>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</si>
  <si>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</si>
  <si>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</si>
  <si>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</si>
  <si>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</si>
  <si>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</si>
  <si>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</si>
  <si>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</si>
  <si>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</si>
  <si>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</si>
  <si>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</si>
  <si>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</si>
  <si>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</si>
  <si>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</si>
  <si>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</si>
  <si>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</si>
  <si>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</si>
  <si>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</si>
  <si>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</si>
  <si>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</si>
  <si>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</si>
  <si>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</si>
  <si>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</si>
  <si>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</si>
  <si>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</si>
  <si>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</si>
  <si>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</si>
  <si>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</si>
  <si>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</si>
  <si>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</si>
  <si>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</si>
  <si>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</si>
  <si>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</si>
  <si>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</si>
  <si>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</si>
  <si>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</si>
  <si>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</si>
  <si>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</si>
  <si>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</si>
  <si>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</si>
  <si>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</si>
  <si>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</si>
  <si>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</si>
  <si>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</si>
  <si>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</si>
  <si>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</si>
  <si>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</si>
  <si>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</si>
  <si>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</si>
  <si>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</si>
  <si>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</si>
  <si>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</si>
  <si>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</si>
  <si>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</si>
  <si>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</si>
  <si>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</si>
  <si>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</si>
  <si>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</si>
  <si>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</si>
  <si>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</si>
  <si>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</si>
  <si>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</si>
  <si>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</si>
  <si>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</si>
  <si>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</si>
  <si>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</si>
  <si>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</si>
  <si>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</si>
  <si>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</si>
  <si>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</si>
  <si>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</si>
  <si>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</si>
  <si>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</si>
  <si>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</si>
  <si>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</si>
  <si>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</si>
  <si>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</si>
  <si>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</si>
  <si>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</si>
  <si>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</si>
  <si>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</si>
  <si>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</si>
  <si>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</si>
  <si>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</si>
  <si>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</si>
  <si>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</si>
  <si>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</si>
  <si>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</si>
  <si>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</si>
  <si>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</si>
  <si>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</si>
  <si>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</si>
  <si>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</si>
  <si>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</si>
  <si>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</si>
  <si>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</si>
  <si>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</si>
  <si>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</si>
  <si>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</si>
  <si>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</si>
  <si>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</si>
  <si>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</si>
  <si>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</si>
  <si>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</si>
  <si>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</si>
  <si>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</si>
  <si>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</si>
  <si>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</si>
  <si>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</si>
  <si>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</si>
  <si>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</si>
  <si>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</si>
  <si>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</si>
  <si>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</si>
  <si>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</si>
  <si>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</si>
  <si>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</si>
  <si>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</si>
  <si>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</si>
  <si>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</si>
  <si>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</si>
  <si>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</si>
  <si>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</si>
  <si>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</si>
  <si>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</si>
  <si>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</si>
  <si>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</si>
  <si>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</si>
  <si>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</si>
  <si>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</si>
  <si>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</si>
  <si>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</si>
  <si>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</si>
  <si>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</si>
  <si>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</si>
  <si>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</si>
  <si>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</si>
  <si>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</si>
  <si>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</si>
  <si>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</si>
  <si>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</si>
  <si>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</si>
  <si>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</si>
  <si>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</si>
  <si>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</si>
  <si>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</si>
  <si>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</si>
  <si>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</si>
  <si>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</si>
  <si>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</si>
  <si>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</si>
  <si>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</si>
  <si>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</si>
  <si>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</si>
  <si>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</si>
  <si>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</si>
  <si>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</si>
  <si>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</si>
  <si>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</si>
  <si>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</si>
  <si>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</si>
  <si>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</si>
  <si>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</si>
  <si>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</si>
  <si>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</si>
  <si>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</si>
  <si>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</si>
  <si>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</si>
  <si>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</si>
  <si>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</si>
  <si>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</si>
  <si>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</si>
  <si>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</si>
  <si>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</si>
  <si>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</si>
  <si>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</si>
  <si>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</si>
  <si>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</si>
  <si>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</si>
  <si>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</si>
  <si>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</si>
  <si>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</si>
  <si>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</si>
  <si>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</si>
  <si>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</si>
  <si>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</si>
  <si>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</si>
  <si>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</si>
  <si>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</si>
  <si>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</si>
  <si>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</si>
  <si>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</si>
  <si>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</si>
  <si>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</si>
  <si>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티아민</t>
    <phoneticPr fontId="1" type="noConversion"/>
  </si>
  <si>
    <t>비타민B12</t>
    <phoneticPr fontId="1" type="noConversion"/>
  </si>
  <si>
    <t>판토텐산</t>
    <phoneticPr fontId="1" type="noConversion"/>
  </si>
  <si>
    <t>인</t>
    <phoneticPr fontId="1" type="noConversion"/>
  </si>
  <si>
    <t>크롬</t>
    <phoneticPr fontId="1" type="noConversion"/>
  </si>
  <si>
    <t>구리(ug/일)</t>
    <phoneticPr fontId="1" type="noConversion"/>
  </si>
  <si>
    <t>불포화지방산</t>
    <phoneticPr fontId="1" type="noConversion"/>
  </si>
  <si>
    <t>비타민A(μg RAE/일)</t>
    <phoneticPr fontId="1" type="noConversion"/>
  </si>
  <si>
    <t>수용성 비타민</t>
    <phoneticPr fontId="1" type="noConversion"/>
  </si>
  <si>
    <t>미량 무기질</t>
    <phoneticPr fontId="1" type="noConversion"/>
  </si>
  <si>
    <t>불소</t>
    <phoneticPr fontId="1" type="noConversion"/>
  </si>
  <si>
    <t>마그네슘</t>
    <phoneticPr fontId="1" type="noConversion"/>
  </si>
  <si>
    <t>에너지(kcal)</t>
    <phoneticPr fontId="1" type="noConversion"/>
  </si>
  <si>
    <t>지방</t>
    <phoneticPr fontId="1" type="noConversion"/>
  </si>
  <si>
    <t>n-3불포화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</si>
  <si>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</si>
  <si>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</si>
  <si>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</si>
  <si>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</si>
  <si>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</si>
  <si>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</si>
  <si>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</si>
  <si>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칼륨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</si>
  <si>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</si>
  <si>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</si>
  <si>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</si>
  <si>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크롬(ug/일)</t>
    <phoneticPr fontId="1" type="noConversion"/>
  </si>
  <si>
    <t>M</t>
  </si>
  <si>
    <t>권장섭취량</t>
    <phoneticPr fontId="1" type="noConversion"/>
  </si>
  <si>
    <t>상한섭취량</t>
    <phoneticPr fontId="1" type="noConversion"/>
  </si>
  <si>
    <t>H1310243</t>
  </si>
  <si>
    <t>이철영</t>
  </si>
  <si>
    <t>정보</t>
    <phoneticPr fontId="1" type="noConversion"/>
  </si>
  <si>
    <t>(설문지 : FFQ 95문항 설문지, 사용자 : 이철영, ID : H1310243)</t>
  </si>
  <si>
    <t>2022년 11월 17일 09:38:31</t>
  </si>
  <si>
    <t>다량영양소</t>
    <phoneticPr fontId="1" type="noConversion"/>
  </si>
  <si>
    <t>단백질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</si>
  <si>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</si>
  <si>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</si>
  <si>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</si>
  <si>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식이섬유(g/일)</t>
    <phoneticPr fontId="1" type="noConversion"/>
  </si>
  <si>
    <t>비타민A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</si>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</sst>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107.78646000000001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57488"/>
        <c:axId val="38253960"/>
      </c:barChart>
      <c:catAx>
        <c:axId val="3825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53960"/>
        <c:crosses val="autoZero"/>
        <c:auto val="1"/>
        <c:lblAlgn val="ctr"/>
        <c:lblOffset val="100"/>
        <c:noMultiLvlLbl val="0"/>
      </c:catAx>
      <c:valAx>
        <c:axId val="3825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5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4.6628759999999998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430200"/>
        <c:axId val="409434512"/>
      </c:barChart>
      <c:catAx>
        <c:axId val="40943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434512"/>
        <c:crosses val="autoZero"/>
        <c:auto val="1"/>
        <c:lblAlgn val="ctr"/>
        <c:lblOffset val="100"/>
        <c:noMultiLvlLbl val="0"/>
      </c:catAx>
      <c:valAx>
        <c:axId val="40943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43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1.694259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432944"/>
        <c:axId val="409430592"/>
      </c:barChart>
      <c:catAx>
        <c:axId val="40943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430592"/>
        <c:crosses val="autoZero"/>
        <c:auto val="1"/>
        <c:lblAlgn val="ctr"/>
        <c:lblOffset val="100"/>
        <c:noMultiLvlLbl val="0"/>
      </c:catAx>
      <c:valAx>
        <c:axId val="40943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43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1806.3662999999999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433728"/>
        <c:axId val="409434904"/>
      </c:barChart>
      <c:catAx>
        <c:axId val="40943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434904"/>
        <c:crosses val="autoZero"/>
        <c:auto val="1"/>
        <c:lblAlgn val="ctr"/>
        <c:lblOffset val="100"/>
        <c:noMultiLvlLbl val="0"/>
      </c:catAx>
      <c:valAx>
        <c:axId val="40943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4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4910.6445000000003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432552"/>
        <c:axId val="409434120"/>
      </c:barChart>
      <c:catAx>
        <c:axId val="40943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434120"/>
        <c:crosses val="autoZero"/>
        <c:auto val="1"/>
        <c:lblAlgn val="ctr"/>
        <c:lblOffset val="100"/>
        <c:noMultiLvlLbl val="0"/>
      </c:catAx>
      <c:valAx>
        <c:axId val="40943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43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134.99137999999999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429416"/>
        <c:axId val="409427456"/>
      </c:barChart>
      <c:catAx>
        <c:axId val="40942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427456"/>
        <c:crosses val="autoZero"/>
        <c:auto val="1"/>
        <c:lblAlgn val="ctr"/>
        <c:lblOffset val="100"/>
        <c:noMultiLvlLbl val="0"/>
      </c:catAx>
      <c:valAx>
        <c:axId val="40942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42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210.07362000000001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429808"/>
        <c:axId val="409432160"/>
      </c:barChart>
      <c:catAx>
        <c:axId val="40942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432160"/>
        <c:crosses val="autoZero"/>
        <c:auto val="1"/>
        <c:lblAlgn val="ctr"/>
        <c:lblOffset val="100"/>
        <c:noMultiLvlLbl val="0"/>
      </c:catAx>
      <c:valAx>
        <c:axId val="40943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42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17.726365999999999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73184"/>
        <c:axId val="408774752"/>
      </c:barChart>
      <c:catAx>
        <c:axId val="40877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74752"/>
        <c:crosses val="autoZero"/>
        <c:auto val="1"/>
        <c:lblAlgn val="ctr"/>
        <c:lblOffset val="100"/>
        <c:noMultiLvlLbl val="0"/>
      </c:catAx>
      <c:valAx>
        <c:axId val="408774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1385.6635000000001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75536"/>
        <c:axId val="409878440"/>
      </c:barChart>
      <c:catAx>
        <c:axId val="40877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78440"/>
        <c:crosses val="autoZero"/>
        <c:auto val="1"/>
        <c:lblAlgn val="ctr"/>
        <c:lblOffset val="100"/>
        <c:noMultiLvlLbl val="0"/>
      </c:catAx>
      <c:valAx>
        <c:axId val="4098784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7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6.2420756000000001E-2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80792"/>
        <c:axId val="409883144"/>
      </c:barChart>
      <c:catAx>
        <c:axId val="40988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83144"/>
        <c:crosses val="autoZero"/>
        <c:auto val="1"/>
        <c:lblAlgn val="ctr"/>
        <c:lblOffset val="100"/>
        <c:noMultiLvlLbl val="0"/>
      </c:catAx>
      <c:valAx>
        <c:axId val="40988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8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5.1578884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85496"/>
        <c:axId val="409883928"/>
      </c:barChart>
      <c:catAx>
        <c:axId val="40988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83928"/>
        <c:crosses val="autoZero"/>
        <c:auto val="1"/>
        <c:lblAlgn val="ctr"/>
        <c:lblOffset val="100"/>
        <c:noMultiLvlLbl val="0"/>
      </c:catAx>
      <c:valAx>
        <c:axId val="40988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8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38.104908000000002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57880"/>
        <c:axId val="38250824"/>
      </c:barChart>
      <c:catAx>
        <c:axId val="3825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250824"/>
        <c:crosses val="autoZero"/>
        <c:auto val="1"/>
        <c:lblAlgn val="ctr"/>
        <c:lblOffset val="100"/>
        <c:noMultiLvlLbl val="0"/>
      </c:catAx>
      <c:valAx>
        <c:axId val="3825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5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310.73939999999999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84320"/>
        <c:axId val="409880008"/>
      </c:barChart>
      <c:catAx>
        <c:axId val="40988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80008"/>
        <c:crosses val="autoZero"/>
        <c:auto val="1"/>
        <c:lblAlgn val="ctr"/>
        <c:lblOffset val="100"/>
        <c:noMultiLvlLbl val="0"/>
      </c:catAx>
      <c:valAx>
        <c:axId val="40988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138.2423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79224"/>
        <c:axId val="409882752"/>
      </c:barChart>
      <c:catAx>
        <c:axId val="40987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82752"/>
        <c:crosses val="autoZero"/>
        <c:auto val="1"/>
        <c:lblAlgn val="ctr"/>
        <c:lblOffset val="100"/>
        <c:noMultiLvlLbl val="0"/>
      </c:catAx>
      <c:valAx>
        <c:axId val="40988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7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7.681</c:v>
                </c:pt>
                <c:pt idx="1">
                  <c:v>11.601000000000001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9879616"/>
        <c:axId val="409885104"/>
      </c:barChart>
      <c:catAx>
        <c:axId val="4098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85104"/>
        <c:crosses val="autoZero"/>
        <c:auto val="1"/>
        <c:lblAlgn val="ctr"/>
        <c:lblOffset val="100"/>
        <c:noMultiLvlLbl val="0"/>
      </c:catAx>
      <c:valAx>
        <c:axId val="40988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18.614450000000001</c:v>
                </c:pt>
                <c:pt idx="1">
                  <c:v>23.412855</c:v>
                </c:pt>
                <c:pt idx="2">
                  <c:v>19.299949999999999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741.74854000000005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81576"/>
        <c:axId val="409881968"/>
      </c:barChart>
      <c:catAx>
        <c:axId val="40988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81968"/>
        <c:crosses val="autoZero"/>
        <c:auto val="1"/>
        <c:lblAlgn val="ctr"/>
        <c:lblOffset val="100"/>
        <c:noMultiLvlLbl val="0"/>
      </c:catAx>
      <c:valAx>
        <c:axId val="40988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8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29.889118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1712"/>
        <c:axId val="410432104"/>
      </c:barChart>
      <c:catAx>
        <c:axId val="41043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2104"/>
        <c:crosses val="autoZero"/>
        <c:auto val="1"/>
        <c:lblAlgn val="ctr"/>
        <c:lblOffset val="100"/>
        <c:noMultiLvlLbl val="0"/>
      </c:catAx>
      <c:valAx>
        <c:axId val="41043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71.698999999999998</c:v>
                </c:pt>
                <c:pt idx="1">
                  <c:v>10.811999999999999</c:v>
                </c:pt>
                <c:pt idx="2">
                  <c:v>17.489000000000001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0436024"/>
        <c:axId val="410432496"/>
      </c:barChart>
      <c:catAx>
        <c:axId val="41043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2496"/>
        <c:crosses val="autoZero"/>
        <c:auto val="1"/>
        <c:lblAlgn val="ctr"/>
        <c:lblOffset val="100"/>
        <c:noMultiLvlLbl val="0"/>
      </c:catAx>
      <c:valAx>
        <c:axId val="41043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2855.3625000000002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7592"/>
        <c:axId val="410438376"/>
      </c:barChart>
      <c:catAx>
        <c:axId val="41043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8376"/>
        <c:crosses val="autoZero"/>
        <c:auto val="1"/>
        <c:lblAlgn val="ctr"/>
        <c:lblOffset val="100"/>
        <c:noMultiLvlLbl val="0"/>
      </c:catAx>
      <c:valAx>
        <c:axId val="410438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204.45098999999999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5240"/>
        <c:axId val="410438768"/>
      </c:barChart>
      <c:catAx>
        <c:axId val="41043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8768"/>
        <c:crosses val="autoZero"/>
        <c:auto val="1"/>
        <c:lblAlgn val="ctr"/>
        <c:lblOffset val="100"/>
        <c:noMultiLvlLbl val="0"/>
      </c:catAx>
      <c:valAx>
        <c:axId val="410438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729.59984999999995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3672"/>
        <c:axId val="410436416"/>
      </c:barChart>
      <c:catAx>
        <c:axId val="41043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6416"/>
        <c:crosses val="autoZero"/>
        <c:auto val="1"/>
        <c:lblAlgn val="ctr"/>
        <c:lblOffset val="100"/>
        <c:noMultiLvlLbl val="0"/>
      </c:catAx>
      <c:valAx>
        <c:axId val="410436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7.0933614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251608"/>
        <c:axId val="183366752"/>
      </c:barChart>
      <c:catAx>
        <c:axId val="3825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66752"/>
        <c:crosses val="autoZero"/>
        <c:auto val="1"/>
        <c:lblAlgn val="ctr"/>
        <c:lblOffset val="100"/>
        <c:noMultiLvlLbl val="0"/>
      </c:catAx>
      <c:valAx>
        <c:axId val="18336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25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8310.0630000000001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6808"/>
        <c:axId val="410437200"/>
      </c:barChart>
      <c:catAx>
        <c:axId val="41043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7200"/>
        <c:crosses val="autoZero"/>
        <c:auto val="1"/>
        <c:lblAlgn val="ctr"/>
        <c:lblOffset val="100"/>
        <c:noMultiLvlLbl val="0"/>
      </c:catAx>
      <c:valAx>
        <c:axId val="41043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24.260529999999999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4064"/>
        <c:axId val="411016184"/>
      </c:barChart>
      <c:catAx>
        <c:axId val="41043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16184"/>
        <c:crosses val="autoZero"/>
        <c:auto val="1"/>
        <c:lblAlgn val="ctr"/>
        <c:lblOffset val="100"/>
        <c:noMultiLvlLbl val="0"/>
      </c:catAx>
      <c:valAx>
        <c:axId val="41101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3.7963667000000001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13832"/>
        <c:axId val="411016576"/>
      </c:barChart>
      <c:catAx>
        <c:axId val="41101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16576"/>
        <c:crosses val="autoZero"/>
        <c:auto val="1"/>
        <c:lblAlgn val="ctr"/>
        <c:lblOffset val="100"/>
        <c:noMultiLvlLbl val="0"/>
      </c:catAx>
      <c:valAx>
        <c:axId val="41101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1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321.57996000000003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73576"/>
        <c:axId val="408772792"/>
      </c:barChart>
      <c:catAx>
        <c:axId val="40877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72792"/>
        <c:crosses val="autoZero"/>
        <c:auto val="1"/>
        <c:lblAlgn val="ctr"/>
        <c:lblOffset val="100"/>
        <c:noMultiLvlLbl val="0"/>
      </c:catAx>
      <c:valAx>
        <c:axId val="40877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7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2.1959217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77104"/>
        <c:axId val="408777888"/>
      </c:barChart>
      <c:catAx>
        <c:axId val="4087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77888"/>
        <c:crosses val="autoZero"/>
        <c:auto val="1"/>
        <c:lblAlgn val="ctr"/>
        <c:lblOffset val="100"/>
        <c:noMultiLvlLbl val="0"/>
      </c:catAx>
      <c:valAx>
        <c:axId val="408777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7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26.143689999999999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78672"/>
        <c:axId val="408773968"/>
      </c:barChart>
      <c:catAx>
        <c:axId val="40877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73968"/>
        <c:crosses val="autoZero"/>
        <c:auto val="1"/>
        <c:lblAlgn val="ctr"/>
        <c:lblOffset val="100"/>
        <c:noMultiLvlLbl val="0"/>
      </c:catAx>
      <c:valAx>
        <c:axId val="40877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7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3.7963667000000001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72008"/>
        <c:axId val="408774360"/>
      </c:barChart>
      <c:catAx>
        <c:axId val="40877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74360"/>
        <c:crosses val="autoZero"/>
        <c:auto val="1"/>
        <c:lblAlgn val="ctr"/>
        <c:lblOffset val="100"/>
        <c:noMultiLvlLbl val="0"/>
      </c:catAx>
      <c:valAx>
        <c:axId val="40877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7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799.38599999999997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76712"/>
        <c:axId val="408777496"/>
      </c:barChart>
      <c:catAx>
        <c:axId val="40877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777496"/>
        <c:crosses val="autoZero"/>
        <c:auto val="1"/>
        <c:lblAlgn val="ctr"/>
        <c:lblOffset val="100"/>
        <c:noMultiLvlLbl val="0"/>
      </c:catAx>
      <c:valAx>
        <c:axId val="40877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7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15.543763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771616"/>
        <c:axId val="409433336"/>
      </c:barChart>
      <c:catAx>
        <c:axId val="40877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433336"/>
        <c:crosses val="autoZero"/>
        <c:auto val="1"/>
        <c:lblAlgn val="ctr"/>
        <c:lblOffset val="100"/>
        <c:noMultiLvlLbl val="0"/>
      </c:catAx>
      <c:valAx>
        <c:axId val="40943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7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이철영, ID : H1310243)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17일 09:38:31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2855.3625000000002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107.78646000000001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38.104908000000002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71.698999999999998</v>
      </c>
      <c r="G8" s="59">
        <f>'DRIs DATA 입력'!G8</f>
        <v>10.811999999999999</v>
      </c>
      <c r="H8" s="59">
        <f>'DRIs DATA 입력'!H8</f>
        <v>17.489000000000001</v>
      </c>
      <c r="I8" s="46"/>
      <c r="J8" s="59" t="s">
        <v>216</v>
      </c>
      <c r="K8" s="59">
        <f>'DRIs DATA 입력'!K8</f>
        <v>7.681</v>
      </c>
      <c r="L8" s="59">
        <f>'DRIs DATA 입력'!L8</f>
        <v>11.601000000000001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741.74854000000005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29.889118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7.0933614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321.57996000000003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204.45098999999999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2.7639526999999999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2.1959217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26.143689999999999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3.7963667000000001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799.38599999999997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15.543763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4.6628759999999998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1.694259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729.59984999999995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1806.3662999999999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8310.0630000000001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4910.6445000000003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134.99137999999999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210.07362000000001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24.260529999999999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17.726365999999999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1385.6635000000001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6.2420756000000001E-2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5.1578884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310.73939999999999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138.2423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320</v>
      </c>
      <c r="B1" s="61" t="s">
        <v>321</v>
      </c>
      <c r="G1" s="62" t="s">
        <v>277</v>
      </c>
      <c r="H1" s="61" t="s">
        <v>322</v>
      </c>
    </row>
    <row r="3" spans="1:27" x14ac:dyDescent="0.3">
      <c r="A3" s="71" t="s">
        <v>323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300</v>
      </c>
      <c r="B4" s="69"/>
      <c r="C4" s="69"/>
      <c r="E4" s="66" t="s">
        <v>278</v>
      </c>
      <c r="F4" s="67"/>
      <c r="G4" s="67"/>
      <c r="H4" s="68"/>
      <c r="J4" s="66" t="s">
        <v>294</v>
      </c>
      <c r="K4" s="67"/>
      <c r="L4" s="68"/>
      <c r="N4" s="69" t="s">
        <v>324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3">
      <c r="A5" s="65"/>
      <c r="B5" s="65" t="s">
        <v>325</v>
      </c>
      <c r="C5" s="65" t="s">
        <v>280</v>
      </c>
      <c r="E5" s="65"/>
      <c r="F5" s="65" t="s">
        <v>326</v>
      </c>
      <c r="G5" s="65" t="s">
        <v>301</v>
      </c>
      <c r="H5" s="65" t="s">
        <v>324</v>
      </c>
      <c r="J5" s="65"/>
      <c r="K5" s="65" t="s">
        <v>302</v>
      </c>
      <c r="L5" s="65" t="s">
        <v>327</v>
      </c>
      <c r="N5" s="65"/>
      <c r="O5" s="65" t="s">
        <v>281</v>
      </c>
      <c r="P5" s="65" t="s">
        <v>316</v>
      </c>
      <c r="Q5" s="65" t="s">
        <v>282</v>
      </c>
      <c r="R5" s="65" t="s">
        <v>317</v>
      </c>
      <c r="S5" s="65" t="s">
        <v>280</v>
      </c>
      <c r="U5" s="65"/>
      <c r="V5" s="65" t="s">
        <v>281</v>
      </c>
      <c r="W5" s="65" t="s">
        <v>316</v>
      </c>
      <c r="X5" s="65" t="s">
        <v>282</v>
      </c>
      <c r="Y5" s="65" t="s">
        <v>317</v>
      </c>
      <c r="Z5" s="65" t="s">
        <v>280</v>
      </c>
    </row>
    <row r="6" spans="1:27" x14ac:dyDescent="0.3">
      <c r="A6" s="65" t="s">
        <v>300</v>
      </c>
      <c r="B6" s="65">
        <v>2200</v>
      </c>
      <c r="C6" s="65">
        <v>2855.3625000000002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284</v>
      </c>
      <c r="O6" s="65">
        <v>50</v>
      </c>
      <c r="P6" s="65">
        <v>60</v>
      </c>
      <c r="Q6" s="65">
        <v>0</v>
      </c>
      <c r="R6" s="65">
        <v>0</v>
      </c>
      <c r="S6" s="65">
        <v>107.78646000000001</v>
      </c>
      <c r="U6" s="65" t="s">
        <v>328</v>
      </c>
      <c r="V6" s="65">
        <v>0</v>
      </c>
      <c r="W6" s="65">
        <v>0</v>
      </c>
      <c r="X6" s="65">
        <v>25</v>
      </c>
      <c r="Y6" s="65">
        <v>0</v>
      </c>
      <c r="Z6" s="65">
        <v>38.104908000000002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286</v>
      </c>
      <c r="F8" s="65">
        <v>71.698999999999998</v>
      </c>
      <c r="G8" s="65">
        <v>10.811999999999999</v>
      </c>
      <c r="H8" s="65">
        <v>17.489000000000001</v>
      </c>
      <c r="J8" s="65" t="s">
        <v>286</v>
      </c>
      <c r="K8" s="65">
        <v>7.681</v>
      </c>
      <c r="L8" s="65">
        <v>11.601000000000001</v>
      </c>
    </row>
    <row r="13" spans="1:27" x14ac:dyDescent="0.3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329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287</v>
      </c>
      <c r="P14" s="69"/>
      <c r="Q14" s="69"/>
      <c r="R14" s="69"/>
      <c r="S14" s="69"/>
      <c r="T14" s="69"/>
      <c r="V14" s="69" t="s">
        <v>305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281</v>
      </c>
      <c r="C15" s="65" t="s">
        <v>316</v>
      </c>
      <c r="D15" s="65" t="s">
        <v>282</v>
      </c>
      <c r="E15" s="65" t="s">
        <v>317</v>
      </c>
      <c r="F15" s="65" t="s">
        <v>280</v>
      </c>
      <c r="H15" s="65"/>
      <c r="I15" s="65" t="s">
        <v>281</v>
      </c>
      <c r="J15" s="65" t="s">
        <v>316</v>
      </c>
      <c r="K15" s="65" t="s">
        <v>282</v>
      </c>
      <c r="L15" s="65" t="s">
        <v>317</v>
      </c>
      <c r="M15" s="65" t="s">
        <v>280</v>
      </c>
      <c r="O15" s="65"/>
      <c r="P15" s="65" t="s">
        <v>281</v>
      </c>
      <c r="Q15" s="65" t="s">
        <v>316</v>
      </c>
      <c r="R15" s="65" t="s">
        <v>282</v>
      </c>
      <c r="S15" s="65" t="s">
        <v>317</v>
      </c>
      <c r="T15" s="65" t="s">
        <v>280</v>
      </c>
      <c r="V15" s="65"/>
      <c r="W15" s="65" t="s">
        <v>281</v>
      </c>
      <c r="X15" s="65" t="s">
        <v>316</v>
      </c>
      <c r="Y15" s="65" t="s">
        <v>282</v>
      </c>
      <c r="Z15" s="65" t="s">
        <v>317</v>
      </c>
      <c r="AA15" s="65" t="s">
        <v>280</v>
      </c>
    </row>
    <row r="16" spans="1:27" x14ac:dyDescent="0.3">
      <c r="A16" s="65" t="s">
        <v>295</v>
      </c>
      <c r="B16" s="65">
        <v>530</v>
      </c>
      <c r="C16" s="65">
        <v>750</v>
      </c>
      <c r="D16" s="65">
        <v>0</v>
      </c>
      <c r="E16" s="65">
        <v>3000</v>
      </c>
      <c r="F16" s="65">
        <v>741.74854000000005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29.889118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7.0933614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321.57996000000003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306</v>
      </c>
      <c r="B24" s="69"/>
      <c r="C24" s="69"/>
      <c r="D24" s="69"/>
      <c r="E24" s="69"/>
      <c r="F24" s="69"/>
      <c r="H24" s="69" t="s">
        <v>288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330</v>
      </c>
      <c r="AD24" s="69"/>
      <c r="AE24" s="69"/>
      <c r="AF24" s="69"/>
      <c r="AG24" s="69"/>
      <c r="AH24" s="69"/>
      <c r="AJ24" s="69" t="s">
        <v>331</v>
      </c>
      <c r="AK24" s="69"/>
      <c r="AL24" s="69"/>
      <c r="AM24" s="69"/>
      <c r="AN24" s="69"/>
      <c r="AO24" s="69"/>
      <c r="AQ24" s="69" t="s">
        <v>289</v>
      </c>
      <c r="AR24" s="69"/>
      <c r="AS24" s="69"/>
      <c r="AT24" s="69"/>
      <c r="AU24" s="69"/>
      <c r="AV24" s="69"/>
      <c r="AX24" s="69" t="s">
        <v>290</v>
      </c>
      <c r="AY24" s="69"/>
      <c r="AZ24" s="69"/>
      <c r="BA24" s="69"/>
      <c r="BB24" s="69"/>
      <c r="BC24" s="69"/>
      <c r="BE24" s="69" t="s">
        <v>309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281</v>
      </c>
      <c r="C25" s="65" t="s">
        <v>316</v>
      </c>
      <c r="D25" s="65" t="s">
        <v>282</v>
      </c>
      <c r="E25" s="65" t="s">
        <v>317</v>
      </c>
      <c r="F25" s="65" t="s">
        <v>280</v>
      </c>
      <c r="H25" s="65"/>
      <c r="I25" s="65" t="s">
        <v>281</v>
      </c>
      <c r="J25" s="65" t="s">
        <v>316</v>
      </c>
      <c r="K25" s="65" t="s">
        <v>282</v>
      </c>
      <c r="L25" s="65" t="s">
        <v>317</v>
      </c>
      <c r="M25" s="65" t="s">
        <v>280</v>
      </c>
      <c r="O25" s="65"/>
      <c r="P25" s="65" t="s">
        <v>281</v>
      </c>
      <c r="Q25" s="65" t="s">
        <v>316</v>
      </c>
      <c r="R25" s="65" t="s">
        <v>282</v>
      </c>
      <c r="S25" s="65" t="s">
        <v>317</v>
      </c>
      <c r="T25" s="65" t="s">
        <v>280</v>
      </c>
      <c r="V25" s="65"/>
      <c r="W25" s="65" t="s">
        <v>281</v>
      </c>
      <c r="X25" s="65" t="s">
        <v>316</v>
      </c>
      <c r="Y25" s="65" t="s">
        <v>282</v>
      </c>
      <c r="Z25" s="65" t="s">
        <v>317</v>
      </c>
      <c r="AA25" s="65" t="s">
        <v>280</v>
      </c>
      <c r="AC25" s="65"/>
      <c r="AD25" s="65" t="s">
        <v>281</v>
      </c>
      <c r="AE25" s="65" t="s">
        <v>316</v>
      </c>
      <c r="AF25" s="65" t="s">
        <v>282</v>
      </c>
      <c r="AG25" s="65" t="s">
        <v>317</v>
      </c>
      <c r="AH25" s="65" t="s">
        <v>280</v>
      </c>
      <c r="AJ25" s="65"/>
      <c r="AK25" s="65" t="s">
        <v>281</v>
      </c>
      <c r="AL25" s="65" t="s">
        <v>316</v>
      </c>
      <c r="AM25" s="65" t="s">
        <v>282</v>
      </c>
      <c r="AN25" s="65" t="s">
        <v>317</v>
      </c>
      <c r="AO25" s="65" t="s">
        <v>280</v>
      </c>
      <c r="AQ25" s="65"/>
      <c r="AR25" s="65" t="s">
        <v>281</v>
      </c>
      <c r="AS25" s="65" t="s">
        <v>316</v>
      </c>
      <c r="AT25" s="65" t="s">
        <v>282</v>
      </c>
      <c r="AU25" s="65" t="s">
        <v>317</v>
      </c>
      <c r="AV25" s="65" t="s">
        <v>280</v>
      </c>
      <c r="AX25" s="65"/>
      <c r="AY25" s="65" t="s">
        <v>281</v>
      </c>
      <c r="AZ25" s="65" t="s">
        <v>316</v>
      </c>
      <c r="BA25" s="65" t="s">
        <v>282</v>
      </c>
      <c r="BB25" s="65" t="s">
        <v>317</v>
      </c>
      <c r="BC25" s="65" t="s">
        <v>280</v>
      </c>
      <c r="BE25" s="65"/>
      <c r="BF25" s="65" t="s">
        <v>281</v>
      </c>
      <c r="BG25" s="65" t="s">
        <v>316</v>
      </c>
      <c r="BH25" s="65" t="s">
        <v>282</v>
      </c>
      <c r="BI25" s="65" t="s">
        <v>317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204.45098999999999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2.7639526999999999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2.1959217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26.143689999999999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3.7963667000000001</v>
      </c>
      <c r="AJ26" s="65" t="s">
        <v>332</v>
      </c>
      <c r="AK26" s="65">
        <v>320</v>
      </c>
      <c r="AL26" s="65">
        <v>400</v>
      </c>
      <c r="AM26" s="65">
        <v>0</v>
      </c>
      <c r="AN26" s="65">
        <v>1000</v>
      </c>
      <c r="AO26" s="65">
        <v>799.38599999999997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15.543763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4.6628759999999998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1.694259</v>
      </c>
    </row>
    <row r="33" spans="1:68" x14ac:dyDescent="0.3">
      <c r="A33" s="70" t="s">
        <v>333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310</v>
      </c>
      <c r="W34" s="69"/>
      <c r="X34" s="69"/>
      <c r="Y34" s="69"/>
      <c r="Z34" s="69"/>
      <c r="AA34" s="69"/>
      <c r="AC34" s="69" t="s">
        <v>334</v>
      </c>
      <c r="AD34" s="69"/>
      <c r="AE34" s="69"/>
      <c r="AF34" s="69"/>
      <c r="AG34" s="69"/>
      <c r="AH34" s="69"/>
      <c r="AJ34" s="69" t="s">
        <v>299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281</v>
      </c>
      <c r="C35" s="65" t="s">
        <v>316</v>
      </c>
      <c r="D35" s="65" t="s">
        <v>282</v>
      </c>
      <c r="E35" s="65" t="s">
        <v>317</v>
      </c>
      <c r="F35" s="65" t="s">
        <v>280</v>
      </c>
      <c r="H35" s="65"/>
      <c r="I35" s="65" t="s">
        <v>281</v>
      </c>
      <c r="J35" s="65" t="s">
        <v>316</v>
      </c>
      <c r="K35" s="65" t="s">
        <v>282</v>
      </c>
      <c r="L35" s="65" t="s">
        <v>317</v>
      </c>
      <c r="M35" s="65" t="s">
        <v>280</v>
      </c>
      <c r="O35" s="65"/>
      <c r="P35" s="65" t="s">
        <v>281</v>
      </c>
      <c r="Q35" s="65" t="s">
        <v>316</v>
      </c>
      <c r="R35" s="65" t="s">
        <v>282</v>
      </c>
      <c r="S35" s="65" t="s">
        <v>317</v>
      </c>
      <c r="T35" s="65" t="s">
        <v>280</v>
      </c>
      <c r="V35" s="65"/>
      <c r="W35" s="65" t="s">
        <v>281</v>
      </c>
      <c r="X35" s="65" t="s">
        <v>316</v>
      </c>
      <c r="Y35" s="65" t="s">
        <v>282</v>
      </c>
      <c r="Z35" s="65" t="s">
        <v>317</v>
      </c>
      <c r="AA35" s="65" t="s">
        <v>280</v>
      </c>
      <c r="AC35" s="65"/>
      <c r="AD35" s="65" t="s">
        <v>281</v>
      </c>
      <c r="AE35" s="65" t="s">
        <v>316</v>
      </c>
      <c r="AF35" s="65" t="s">
        <v>282</v>
      </c>
      <c r="AG35" s="65" t="s">
        <v>317</v>
      </c>
      <c r="AH35" s="65" t="s">
        <v>280</v>
      </c>
      <c r="AJ35" s="65"/>
      <c r="AK35" s="65" t="s">
        <v>281</v>
      </c>
      <c r="AL35" s="65" t="s">
        <v>316</v>
      </c>
      <c r="AM35" s="65" t="s">
        <v>282</v>
      </c>
      <c r="AN35" s="65" t="s">
        <v>317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729.59984999999995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1806.3662999999999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8310.0630000000001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4910.6445000000003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134.99137999999999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210.07362000000001</v>
      </c>
    </row>
    <row r="43" spans="1:68" x14ac:dyDescent="0.3">
      <c r="A43" s="70" t="s">
        <v>297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311</v>
      </c>
      <c r="B44" s="69"/>
      <c r="C44" s="69"/>
      <c r="D44" s="69"/>
      <c r="E44" s="69"/>
      <c r="F44" s="69"/>
      <c r="H44" s="69" t="s">
        <v>335</v>
      </c>
      <c r="I44" s="69"/>
      <c r="J44" s="69"/>
      <c r="K44" s="69"/>
      <c r="L44" s="69"/>
      <c r="M44" s="69"/>
      <c r="O44" s="69" t="s">
        <v>336</v>
      </c>
      <c r="P44" s="69"/>
      <c r="Q44" s="69"/>
      <c r="R44" s="69"/>
      <c r="S44" s="69"/>
      <c r="T44" s="69"/>
      <c r="V44" s="69" t="s">
        <v>298</v>
      </c>
      <c r="W44" s="69"/>
      <c r="X44" s="69"/>
      <c r="Y44" s="69"/>
      <c r="Z44" s="69"/>
      <c r="AA44" s="69"/>
      <c r="AC44" s="69" t="s">
        <v>312</v>
      </c>
      <c r="AD44" s="69"/>
      <c r="AE44" s="69"/>
      <c r="AF44" s="69"/>
      <c r="AG44" s="69"/>
      <c r="AH44" s="69"/>
      <c r="AJ44" s="69" t="s">
        <v>313</v>
      </c>
      <c r="AK44" s="69"/>
      <c r="AL44" s="69"/>
      <c r="AM44" s="69"/>
      <c r="AN44" s="69"/>
      <c r="AO44" s="69"/>
      <c r="AQ44" s="69" t="s">
        <v>337</v>
      </c>
      <c r="AR44" s="69"/>
      <c r="AS44" s="69"/>
      <c r="AT44" s="69"/>
      <c r="AU44" s="69"/>
      <c r="AV44" s="69"/>
      <c r="AX44" s="69" t="s">
        <v>338</v>
      </c>
      <c r="AY44" s="69"/>
      <c r="AZ44" s="69"/>
      <c r="BA44" s="69"/>
      <c r="BB44" s="69"/>
      <c r="BC44" s="69"/>
      <c r="BE44" s="69" t="s">
        <v>292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281</v>
      </c>
      <c r="C45" s="65" t="s">
        <v>316</v>
      </c>
      <c r="D45" s="65" t="s">
        <v>282</v>
      </c>
      <c r="E45" s="65" t="s">
        <v>317</v>
      </c>
      <c r="F45" s="65" t="s">
        <v>280</v>
      </c>
      <c r="H45" s="65"/>
      <c r="I45" s="65" t="s">
        <v>281</v>
      </c>
      <c r="J45" s="65" t="s">
        <v>316</v>
      </c>
      <c r="K45" s="65" t="s">
        <v>282</v>
      </c>
      <c r="L45" s="65" t="s">
        <v>317</v>
      </c>
      <c r="M45" s="65" t="s">
        <v>280</v>
      </c>
      <c r="O45" s="65"/>
      <c r="P45" s="65" t="s">
        <v>281</v>
      </c>
      <c r="Q45" s="65" t="s">
        <v>316</v>
      </c>
      <c r="R45" s="65" t="s">
        <v>282</v>
      </c>
      <c r="S45" s="65" t="s">
        <v>317</v>
      </c>
      <c r="T45" s="65" t="s">
        <v>280</v>
      </c>
      <c r="V45" s="65"/>
      <c r="W45" s="65" t="s">
        <v>281</v>
      </c>
      <c r="X45" s="65" t="s">
        <v>316</v>
      </c>
      <c r="Y45" s="65" t="s">
        <v>282</v>
      </c>
      <c r="Z45" s="65" t="s">
        <v>317</v>
      </c>
      <c r="AA45" s="65" t="s">
        <v>280</v>
      </c>
      <c r="AC45" s="65"/>
      <c r="AD45" s="65" t="s">
        <v>281</v>
      </c>
      <c r="AE45" s="65" t="s">
        <v>316</v>
      </c>
      <c r="AF45" s="65" t="s">
        <v>282</v>
      </c>
      <c r="AG45" s="65" t="s">
        <v>317</v>
      </c>
      <c r="AH45" s="65" t="s">
        <v>280</v>
      </c>
      <c r="AJ45" s="65"/>
      <c r="AK45" s="65" t="s">
        <v>281</v>
      </c>
      <c r="AL45" s="65" t="s">
        <v>316</v>
      </c>
      <c r="AM45" s="65" t="s">
        <v>282</v>
      </c>
      <c r="AN45" s="65" t="s">
        <v>317</v>
      </c>
      <c r="AO45" s="65" t="s">
        <v>280</v>
      </c>
      <c r="AQ45" s="65"/>
      <c r="AR45" s="65" t="s">
        <v>281</v>
      </c>
      <c r="AS45" s="65" t="s">
        <v>316</v>
      </c>
      <c r="AT45" s="65" t="s">
        <v>282</v>
      </c>
      <c r="AU45" s="65" t="s">
        <v>317</v>
      </c>
      <c r="AV45" s="65" t="s">
        <v>280</v>
      </c>
      <c r="AX45" s="65"/>
      <c r="AY45" s="65" t="s">
        <v>281</v>
      </c>
      <c r="AZ45" s="65" t="s">
        <v>316</v>
      </c>
      <c r="BA45" s="65" t="s">
        <v>282</v>
      </c>
      <c r="BB45" s="65" t="s">
        <v>317</v>
      </c>
      <c r="BC45" s="65" t="s">
        <v>280</v>
      </c>
      <c r="BE45" s="65"/>
      <c r="BF45" s="65" t="s">
        <v>281</v>
      </c>
      <c r="BG45" s="65" t="s">
        <v>316</v>
      </c>
      <c r="BH45" s="65" t="s">
        <v>282</v>
      </c>
      <c r="BI45" s="65" t="s">
        <v>317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24.260529999999999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17.726365999999999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1385.6635000000001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6.2420756000000001E-2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5.1578884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310.73939999999999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138.2423</v>
      </c>
      <c r="AX46" s="65" t="s">
        <v>276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8" sqref="F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318</v>
      </c>
      <c r="B2" s="61" t="s">
        <v>319</v>
      </c>
      <c r="C2" s="61" t="s">
        <v>315</v>
      </c>
      <c r="D2" s="61">
        <v>55</v>
      </c>
      <c r="E2" s="61">
        <v>2855.3625000000002</v>
      </c>
      <c r="F2" s="61">
        <v>441.88709999999998</v>
      </c>
      <c r="G2" s="61">
        <v>66.632614000000004</v>
      </c>
      <c r="H2" s="61">
        <v>34.382890000000003</v>
      </c>
      <c r="I2" s="61">
        <v>32.249724999999998</v>
      </c>
      <c r="J2" s="61">
        <v>107.78646000000001</v>
      </c>
      <c r="K2" s="61">
        <v>56.056289999999997</v>
      </c>
      <c r="L2" s="61">
        <v>51.730167000000002</v>
      </c>
      <c r="M2" s="61">
        <v>38.104908000000002</v>
      </c>
      <c r="N2" s="61">
        <v>3.9492612</v>
      </c>
      <c r="O2" s="61">
        <v>19.238517999999999</v>
      </c>
      <c r="P2" s="61">
        <v>1517.4802999999999</v>
      </c>
      <c r="Q2" s="61">
        <v>37.085853999999998</v>
      </c>
      <c r="R2" s="61">
        <v>741.74854000000005</v>
      </c>
      <c r="S2" s="61">
        <v>134.04533000000001</v>
      </c>
      <c r="T2" s="61">
        <v>7292.4380000000001</v>
      </c>
      <c r="U2" s="61">
        <v>7.0933614</v>
      </c>
      <c r="V2" s="61">
        <v>29.889118</v>
      </c>
      <c r="W2" s="61">
        <v>321.57996000000003</v>
      </c>
      <c r="X2" s="61">
        <v>204.45098999999999</v>
      </c>
      <c r="Y2" s="61">
        <v>2.7639526999999999</v>
      </c>
      <c r="Z2" s="61">
        <v>2.1959217</v>
      </c>
      <c r="AA2" s="61">
        <v>26.143689999999999</v>
      </c>
      <c r="AB2" s="61">
        <v>3.7963667000000001</v>
      </c>
      <c r="AC2" s="61">
        <v>799.38599999999997</v>
      </c>
      <c r="AD2" s="61">
        <v>15.543763</v>
      </c>
      <c r="AE2" s="61">
        <v>4.6628759999999998</v>
      </c>
      <c r="AF2" s="61">
        <v>1.694259</v>
      </c>
      <c r="AG2" s="61">
        <v>729.59984999999995</v>
      </c>
      <c r="AH2" s="61">
        <v>498.30734000000001</v>
      </c>
      <c r="AI2" s="61">
        <v>231.29249999999999</v>
      </c>
      <c r="AJ2" s="61">
        <v>1806.3662999999999</v>
      </c>
      <c r="AK2" s="61">
        <v>8310.0630000000001</v>
      </c>
      <c r="AL2" s="61">
        <v>134.99137999999999</v>
      </c>
      <c r="AM2" s="61">
        <v>4910.6445000000003</v>
      </c>
      <c r="AN2" s="61">
        <v>210.07362000000001</v>
      </c>
      <c r="AO2" s="61">
        <v>24.260529999999999</v>
      </c>
      <c r="AP2" s="61">
        <v>16.712990000000001</v>
      </c>
      <c r="AQ2" s="61">
        <v>7.5475396999999997</v>
      </c>
      <c r="AR2" s="61">
        <v>17.726365999999999</v>
      </c>
      <c r="AS2" s="61">
        <v>1385.6635000000001</v>
      </c>
      <c r="AT2" s="61">
        <v>6.2420756000000001E-2</v>
      </c>
      <c r="AU2" s="61">
        <v>5.1578884</v>
      </c>
      <c r="AV2" s="61">
        <v>310.73939999999999</v>
      </c>
      <c r="AW2" s="61">
        <v>138.2423</v>
      </c>
      <c r="AX2" s="61">
        <v>0.21983802</v>
      </c>
      <c r="AY2" s="61">
        <v>1.9345772999999999</v>
      </c>
      <c r="AZ2" s="61">
        <v>439.90870000000001</v>
      </c>
      <c r="BA2" s="61">
        <v>61.342799999999997</v>
      </c>
      <c r="BB2" s="61">
        <v>18.614450000000001</v>
      </c>
      <c r="BC2" s="61">
        <v>23.412855</v>
      </c>
      <c r="BD2" s="61">
        <v>19.299949999999999</v>
      </c>
      <c r="BE2" s="61">
        <v>1.5806458000000001</v>
      </c>
      <c r="BF2" s="61">
        <v>5.3166595000000001</v>
      </c>
      <c r="BG2" s="61">
        <v>2.7754896000000001E-3</v>
      </c>
      <c r="BH2" s="61">
        <v>7.6886727000000004E-3</v>
      </c>
      <c r="BI2" s="61">
        <v>6.0509240000000001E-3</v>
      </c>
      <c r="BJ2" s="61">
        <v>4.8062163999999997E-2</v>
      </c>
      <c r="BK2" s="61">
        <v>2.1349920000000001E-4</v>
      </c>
      <c r="BL2" s="61">
        <v>0.33285700000000001</v>
      </c>
      <c r="BM2" s="61">
        <v>5.5589766999999997</v>
      </c>
      <c r="BN2" s="61">
        <v>1.3098282000000001</v>
      </c>
      <c r="BO2" s="61">
        <v>82.808480000000003</v>
      </c>
      <c r="BP2" s="61">
        <v>15.976300999999999</v>
      </c>
      <c r="BQ2" s="61">
        <v>26.547982999999999</v>
      </c>
      <c r="BR2" s="61">
        <v>98.307540000000003</v>
      </c>
      <c r="BS2" s="61">
        <v>35.041313000000002</v>
      </c>
      <c r="BT2" s="61">
        <v>16.684913999999999</v>
      </c>
      <c r="BU2" s="61">
        <v>2.9264430000000001E-2</v>
      </c>
      <c r="BV2" s="61">
        <v>0.15483730000000001</v>
      </c>
      <c r="BW2" s="61">
        <v>1.1449528</v>
      </c>
      <c r="BX2" s="61">
        <v>2.3020444000000002</v>
      </c>
      <c r="BY2" s="61">
        <v>0.19242983999999999</v>
      </c>
      <c r="BZ2" s="61">
        <v>7.7881996E-4</v>
      </c>
      <c r="CA2" s="61">
        <v>1.3356732</v>
      </c>
      <c r="CB2" s="61">
        <v>7.5079486000000001E-2</v>
      </c>
      <c r="CC2" s="61">
        <v>0.23440290999999999</v>
      </c>
      <c r="CD2" s="61">
        <v>3.3570616000000002</v>
      </c>
      <c r="CE2" s="61">
        <v>5.4308960000000003E-2</v>
      </c>
      <c r="CF2" s="61">
        <v>0.85141873000000001</v>
      </c>
      <c r="CG2" s="61">
        <v>0</v>
      </c>
      <c r="CH2" s="61">
        <v>6.7797300000000005E-2</v>
      </c>
      <c r="CI2" s="61">
        <v>2.5329929999999999E-3</v>
      </c>
      <c r="CJ2" s="61">
        <v>7.387581</v>
      </c>
      <c r="CK2" s="61">
        <v>1.3404872E-2</v>
      </c>
      <c r="CL2" s="61">
        <v>0.62491810000000003</v>
      </c>
      <c r="CM2" s="61">
        <v>5.2233510000000001</v>
      </c>
      <c r="CN2" s="61">
        <v>3299.2157999999999</v>
      </c>
      <c r="CO2" s="61">
        <v>5623.6840000000002</v>
      </c>
      <c r="CP2" s="61">
        <v>3611.5693000000001</v>
      </c>
      <c r="CQ2" s="61">
        <v>1324.0239999999999</v>
      </c>
      <c r="CR2" s="61">
        <v>666.02715999999998</v>
      </c>
      <c r="CS2" s="61">
        <v>633.05740000000003</v>
      </c>
      <c r="CT2" s="61">
        <v>3162.0619999999999</v>
      </c>
      <c r="CU2" s="61">
        <v>1905.8037999999999</v>
      </c>
      <c r="CV2" s="61">
        <v>1893.2644</v>
      </c>
      <c r="CW2" s="61">
        <v>2259.4983000000002</v>
      </c>
      <c r="CX2" s="61">
        <v>630.10419999999999</v>
      </c>
      <c r="CY2" s="61">
        <v>4213.1234999999997</v>
      </c>
      <c r="CZ2" s="61">
        <v>2114.7269999999999</v>
      </c>
      <c r="DA2" s="61">
        <v>4850.9870000000001</v>
      </c>
      <c r="DB2" s="61">
        <v>4808.7709999999997</v>
      </c>
      <c r="DC2" s="61">
        <v>6662.4979999999996</v>
      </c>
      <c r="DD2" s="61">
        <v>10349.710999999999</v>
      </c>
      <c r="DE2" s="61">
        <v>2548.355</v>
      </c>
      <c r="DF2" s="61">
        <v>4941.0834999999997</v>
      </c>
      <c r="DG2" s="61">
        <v>2453.4558000000002</v>
      </c>
      <c r="DH2" s="61">
        <v>163.66977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61.342799999999997</v>
      </c>
      <c r="B6">
        <f>BB2</f>
        <v>18.614450000000001</v>
      </c>
      <c r="C6">
        <f>BC2</f>
        <v>23.412855</v>
      </c>
      <c r="D6">
        <f>BD2</f>
        <v>19.299949999999999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1" sqref="L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24722</v>
      </c>
      <c r="C2" s="56">
        <f ca="1">YEAR(TODAY())-YEAR(B2)+IF(TODAY()&gt;=DATE(YEAR(TODAY()),MONTH(B2),DAY(B2)),0,-1)</f>
        <v>55</v>
      </c>
      <c r="E2" s="52">
        <v>167.8</v>
      </c>
      <c r="F2" s="53" t="s">
        <v>39</v>
      </c>
      <c r="G2" s="52">
        <v>66.3</v>
      </c>
      <c r="H2" s="51" t="s">
        <v>41</v>
      </c>
      <c r="I2" s="72">
        <f>ROUND(G3/E3^2,1)</f>
        <v>23.5</v>
      </c>
    </row>
    <row r="3" spans="1:9" x14ac:dyDescent="0.3">
      <c r="E3" s="51">
        <f>E2/100</f>
        <v>1.6780000000000002</v>
      </c>
      <c r="F3" s="51" t="s">
        <v>40</v>
      </c>
      <c r="G3" s="51">
        <f>G2</f>
        <v>66.3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이철영, ID : H1310243)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17일 09:38:31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44879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167.8</v>
      </c>
      <c r="L12" s="129"/>
      <c r="M12" s="122">
        <f>'개인정보 및 신체계측 입력'!G2</f>
        <v>66.3</v>
      </c>
      <c r="N12" s="123"/>
      <c r="O12" s="118" t="s">
        <v>271</v>
      </c>
      <c r="P12" s="112"/>
      <c r="Q12" s="115">
        <f>'개인정보 및 신체계측 입력'!I2</f>
        <v>23.5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이철영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71.698999999999998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10.811999999999999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17.489000000000001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11.6</v>
      </c>
      <c r="L72" s="36" t="s">
        <v>53</v>
      </c>
      <c r="M72" s="36">
        <f>ROUND('DRIs DATA'!K8,1)</f>
        <v>7.7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98.9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249.08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204.45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253.09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91.2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554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242.61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2022-11-17T00:43:26Z</dcterms:modified>
</cp:coreProperties>
</file>