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<sst xmlns="http://schemas.openxmlformats.org/spreadsheetml/2006/main" count="692" uniqueCount="339">
  <si>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</si>
  <si>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</si>
  <si>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</si>
  <si>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</si>
  <si>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</si>
  <si>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</si>
  <si>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</si>
  <si>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</si>
  <si>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</si>
  <si>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</si>
  <si>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</si>
  <si>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</si>
  <si>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</si>
  <si>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</si>
  <si>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</si>
  <si>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</si>
  <si>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</si>
  <si>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</si>
  <si>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</si>
  <si>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</si>
  <si>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</si>
  <si>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</si>
  <si>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</si>
  <si>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</si>
  <si>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</si>
  <si>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</si>
  <si>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</si>
  <si>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</si>
  <si>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</si>
  <si>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</si>
  <si>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</si>
  <si>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</si>
  <si>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</si>
  <si>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</si>
  <si>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</si>
  <si>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</si>
  <si>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</si>
  <si>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</si>
  <si>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</si>
  <si>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</si>
  <si>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</si>
  <si>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</si>
  <si>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</si>
  <si>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</si>
  <si>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</si>
  <si>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</si>
  <si>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</si>
  <si>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</si>
  <si>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</si>
  <si>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</si>
  <si>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</si>
  <si>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</si>
  <si>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</si>
  <si>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</si>
  <si>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</si>
  <si>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</si>
  <si>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</si>
  <si>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</si>
  <si>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</si>
  <si>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</si>
  <si>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</si>
  <si>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</si>
  <si>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</si>
  <si>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</si>
  <si>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</si>
  <si>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</si>
  <si>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</si>
  <si>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</si>
  <si>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</si>
  <si>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</si>
  <si>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</si>
  <si>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</si>
  <si>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</si>
  <si>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</si>
  <si>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</si>
  <si>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</si>
  <si>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</si>
  <si>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</si>
  <si>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</si>
  <si>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</si>
  <si>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</si>
  <si>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</si>
  <si>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</si>
  <si>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</si>
  <si>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</si>
  <si>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</si>
  <si>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</si>
  <si>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</si>
  <si>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</si>
  <si>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</si>
  <si>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</si>
  <si>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</si>
  <si>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</si>
  <si>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</si>
  <si>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</si>
  <si>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</si>
  <si>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</si>
  <si>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</si>
  <si>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</si>
  <si>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</si>
  <si>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</si>
  <si>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</si>
  <si>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</si>
  <si>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</si>
  <si>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</si>
  <si>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</si>
  <si>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</si>
  <si>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</si>
  <si>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</si>
  <si>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</si>
  <si>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</si>
  <si>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</si>
  <si>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</si>
  <si>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</si>
  <si>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</si>
  <si>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</si>
  <si>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</si>
  <si>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</si>
  <si>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</si>
  <si>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</si>
  <si>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</si>
  <si>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</si>
  <si>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</si>
  <si>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</si>
  <si>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</si>
  <si>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</si>
  <si>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</si>
  <si>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</si>
  <si>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</si>
  <si>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</si>
  <si>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</si>
  <si>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</si>
  <si>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</si>
  <si>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</si>
  <si>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</si>
  <si>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</si>
  <si>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</si>
  <si>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</si>
  <si>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</si>
  <si>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</si>
  <si>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</si>
  <si>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</si>
  <si>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</si>
  <si>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</si>
  <si>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</si>
  <si>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</si>
  <si>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</si>
  <si>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</si>
  <si>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</si>
  <si>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</si>
  <si>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</si>
  <si>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</si>
  <si>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</si>
  <si>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</si>
  <si>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</si>
  <si>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</si>
  <si>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</si>
  <si>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</si>
  <si>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</si>
  <si>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</si>
  <si>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</si>
  <si>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</si>
  <si>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</si>
  <si>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</si>
  <si>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</si>
  <si>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</si>
  <si>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</si>
  <si>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</si>
  <si>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</si>
  <si>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</si>
  <si>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</si>
  <si>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</si>
  <si>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</si>
  <si>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</si>
  <si>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</si>
  <si>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</si>
  <si>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</si>
  <si>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</si>
  <si>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</si>
  <si>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</si>
  <si>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</si>
  <si>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</si>
  <si>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</si>
  <si>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</si>
  <si>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</si>
  <si>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</si>
  <si>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</si>
  <si>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</si>
  <si>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</si>
  <si>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</si>
  <si>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</si>
  <si>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</si>
  <si>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</si>
  <si>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</si>
  <si>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</si>
  <si>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</si>
  <si>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</si>
  <si>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</si>
  <si>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</si>
  <si>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</si>
  <si>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</si>
  <si>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</si>
  <si>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</si>
  <si>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</si>
  <si>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</si>
  <si>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</si>
  <si>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</si>
  <si>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</si>
  <si>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</si>
  <si>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</si>
  <si>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</si>
  <si>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</si>
  <si>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</si>
  <si>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</si>
  <si>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</si>
  <si>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</si>
  <si>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</si>
  <si>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</si>
  <si>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</si>
  <si>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</si>
  <si>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</si>
  <si>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</si>
  <si>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</si>
  <si>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</si>
  <si>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</si>
  <si>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</si>
  <si>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</si>
  <si>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</si>
  <si>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</si>
  <si>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</si>
  <si>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</si>
  <si>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</si>
  <si>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</si>
  <si>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</si>
  <si>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</si>
  <si>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</si>
  <si>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</si>
  <si>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</si>
  <si>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</si>
  <si>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</si>
  <si>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</si>
  <si>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</si>
  <si>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</si>
  <si>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</si>
  <si>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</si>
  <si>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</si>
  <si>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</si>
  <si>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</si>
  <si>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</si>
  <si>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</si>
  <si>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</si>
  <si>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</si>
  <si>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</si>
  <si>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</si>
  <si>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</si>
  <si>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</si>
  <si>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</si>
  <si>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</si>
  <si>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</si>
  <si>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</si>
  <si>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</si>
  <si>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</si>
  <si>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</si>
  <si>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</si>
  <si>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</si>
  <si>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</si>
  <si>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</si>
  <si>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</si>
  <si>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</si>
  <si>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</si>
  <si>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</si>
  <si>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</si>
  <si>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</si>
  <si>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</si>
  <si>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</si>
  <si>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</si>
  <si>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</si>
  <si>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</si>
  <si>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</si>
  <si>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</si>
  <si>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</si>
  <si>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</si>
  <si>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</si>
  <si>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</si>
  <si>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</si>
  <si>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</si>
  <si>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</si>
  <si>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</si>
  <si>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</si>
  <si>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</si>
  <si>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</si>
  <si>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</si>
  <si>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</si>
  <si>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</si>
  <si>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</si>
  <si>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구리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</si>
  <si>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</si>
  <si>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</si>
  <si>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</si>
  <si>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불포화지방산</t>
    <phoneticPr fontId="1" type="noConversion"/>
  </si>
  <si>
    <t>비타민A(μg RAE/일)</t>
    <phoneticPr fontId="1" type="noConversion"/>
  </si>
  <si>
    <t>수용성 비타민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</si>
  <si>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</si>
  <si>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</si>
  <si>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</si>
  <si>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마그네슘</t>
    <phoneticPr fontId="1" type="noConversion"/>
  </si>
  <si>
    <t>아연</t>
    <phoneticPr fontId="1" type="noConversion"/>
  </si>
  <si>
    <t>지방</t>
    <phoneticPr fontId="1" type="noConversion"/>
  </si>
  <si>
    <t>n-3불포화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</si>
  <si>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</si>
  <si>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</si>
  <si>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</si>
  <si>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</si>
  <si>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</si>
  <si>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</si>
  <si>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칼륨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</si>
  <si>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</si>
  <si>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</si>
  <si>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</si>
  <si>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크롬(ug/일)</t>
    <phoneticPr fontId="1" type="noConversion"/>
  </si>
  <si>
    <t>M</t>
  </si>
  <si>
    <t>정보</t>
    <phoneticPr fontId="1" type="noConversion"/>
  </si>
  <si>
    <t>충분섭취량</t>
    <phoneticPr fontId="1" type="noConversion"/>
  </si>
  <si>
    <t>H1310245</t>
  </si>
  <si>
    <t>홍찬의</t>
  </si>
  <si>
    <t>(설문지 : FFQ 95문항 설문지, 사용자 : 홍찬의, ID : H1310245)</t>
  </si>
  <si>
    <t>출력시각</t>
    <phoneticPr fontId="1" type="noConversion"/>
  </si>
  <si>
    <t>2022년 11월 22일 13:24:41</t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</si>
  <si>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</si>
  <si>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</si>
  <si>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</si>
  <si>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평균필요량</t>
    <phoneticPr fontId="1" type="noConversion"/>
  </si>
  <si>
    <t>티아민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</si>
  <si>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</si>
  <si>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</si>
  <si>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</si>
  <si>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칼슘</t>
    <phoneticPr fontId="1" type="noConversion"/>
  </si>
  <si>
    <t>나트륨</t>
    <phoneticPr fontId="1" type="noConversion"/>
  </si>
  <si>
    <t>셀레늄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</si>
</sst>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115.94674999999999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990648"/>
        <c:axId val="700984768"/>
      </c:barChart>
      <c:catAx>
        <c:axId val="70099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984768"/>
        <c:crosses val="autoZero"/>
        <c:auto val="1"/>
        <c:lblAlgn val="ctr"/>
        <c:lblOffset val="100"/>
        <c:noMultiLvlLbl val="0"/>
      </c:catAx>
      <c:valAx>
        <c:axId val="70098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99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5.6683383000000003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991040"/>
        <c:axId val="700987904"/>
      </c:barChart>
      <c:catAx>
        <c:axId val="70099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987904"/>
        <c:crosses val="autoZero"/>
        <c:auto val="1"/>
        <c:lblAlgn val="ctr"/>
        <c:lblOffset val="100"/>
        <c:noMultiLvlLbl val="0"/>
      </c:catAx>
      <c:valAx>
        <c:axId val="70098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9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0.83000505000000002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23240"/>
        <c:axId val="575221672"/>
      </c:barChart>
      <c:catAx>
        <c:axId val="5752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21672"/>
        <c:crosses val="autoZero"/>
        <c:auto val="1"/>
        <c:lblAlgn val="ctr"/>
        <c:lblOffset val="100"/>
        <c:noMultiLvlLbl val="0"/>
      </c:catAx>
      <c:valAx>
        <c:axId val="57522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2039.6364000000001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21280"/>
        <c:axId val="575222064"/>
      </c:barChart>
      <c:catAx>
        <c:axId val="57522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22064"/>
        <c:crosses val="autoZero"/>
        <c:auto val="1"/>
        <c:lblAlgn val="ctr"/>
        <c:lblOffset val="100"/>
        <c:noMultiLvlLbl val="0"/>
      </c:catAx>
      <c:valAx>
        <c:axId val="57522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2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4835.0290000000005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18536"/>
        <c:axId val="575224808"/>
      </c:barChart>
      <c:catAx>
        <c:axId val="57521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24808"/>
        <c:crosses val="autoZero"/>
        <c:auto val="1"/>
        <c:lblAlgn val="ctr"/>
        <c:lblOffset val="100"/>
        <c:noMultiLvlLbl val="0"/>
      </c:catAx>
      <c:valAx>
        <c:axId val="5752248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1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207.45849999999999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18144"/>
        <c:axId val="575218928"/>
      </c:barChart>
      <c:catAx>
        <c:axId val="57521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18928"/>
        <c:crosses val="autoZero"/>
        <c:auto val="1"/>
        <c:lblAlgn val="ctr"/>
        <c:lblOffset val="100"/>
        <c:noMultiLvlLbl val="0"/>
      </c:catAx>
      <c:valAx>
        <c:axId val="57521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187.84277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20888"/>
        <c:axId val="575223632"/>
      </c:barChart>
      <c:catAx>
        <c:axId val="57522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23632"/>
        <c:crosses val="autoZero"/>
        <c:auto val="1"/>
        <c:lblAlgn val="ctr"/>
        <c:lblOffset val="100"/>
        <c:noMultiLvlLbl val="0"/>
      </c:catAx>
      <c:valAx>
        <c:axId val="5752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2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16.941434999999998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24024"/>
        <c:axId val="575222456"/>
      </c:barChart>
      <c:catAx>
        <c:axId val="57522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22456"/>
        <c:crosses val="autoZero"/>
        <c:auto val="1"/>
        <c:lblAlgn val="ctr"/>
        <c:lblOffset val="100"/>
        <c:noMultiLvlLbl val="0"/>
      </c:catAx>
      <c:valAx>
        <c:axId val="575222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2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1242.7431999999999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224416"/>
        <c:axId val="575225592"/>
      </c:barChart>
      <c:catAx>
        <c:axId val="5752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225592"/>
        <c:crosses val="autoZero"/>
        <c:auto val="1"/>
        <c:lblAlgn val="ctr"/>
        <c:lblOffset val="100"/>
        <c:noMultiLvlLbl val="0"/>
      </c:catAx>
      <c:valAx>
        <c:axId val="575225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2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0.13878185000000001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57432"/>
        <c:axId val="43955864"/>
      </c:barChart>
      <c:catAx>
        <c:axId val="4395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55864"/>
        <c:crosses val="autoZero"/>
        <c:auto val="1"/>
        <c:lblAlgn val="ctr"/>
        <c:lblOffset val="100"/>
        <c:noMultiLvlLbl val="0"/>
      </c:catAx>
      <c:valAx>
        <c:axId val="4395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5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4.6975135999999997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56648"/>
        <c:axId val="43957824"/>
      </c:barChart>
      <c:catAx>
        <c:axId val="4395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57824"/>
        <c:crosses val="autoZero"/>
        <c:auto val="1"/>
        <c:lblAlgn val="ctr"/>
        <c:lblOffset val="100"/>
        <c:noMultiLvlLbl val="0"/>
      </c:catAx>
      <c:valAx>
        <c:axId val="4395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5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39.23621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985552"/>
        <c:axId val="700989080"/>
      </c:barChart>
      <c:catAx>
        <c:axId val="70098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989080"/>
        <c:crosses val="autoZero"/>
        <c:auto val="1"/>
        <c:lblAlgn val="ctr"/>
        <c:lblOffset val="100"/>
        <c:noMultiLvlLbl val="0"/>
      </c:catAx>
      <c:valAx>
        <c:axId val="700989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98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400.41226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51944"/>
        <c:axId val="43952336"/>
      </c:barChart>
      <c:catAx>
        <c:axId val="439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52336"/>
        <c:crosses val="autoZero"/>
        <c:auto val="1"/>
        <c:lblAlgn val="ctr"/>
        <c:lblOffset val="100"/>
        <c:noMultiLvlLbl val="0"/>
      </c:catAx>
      <c:valAx>
        <c:axId val="4395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5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172.82407000000001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52728"/>
        <c:axId val="43951552"/>
      </c:barChart>
      <c:catAx>
        <c:axId val="4395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51552"/>
        <c:crosses val="autoZero"/>
        <c:auto val="1"/>
        <c:lblAlgn val="ctr"/>
        <c:lblOffset val="100"/>
        <c:noMultiLvlLbl val="0"/>
      </c:catAx>
      <c:valAx>
        <c:axId val="4395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5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6.298</c:v>
                </c:pt>
                <c:pt idx="1">
                  <c:v>13.696999999999999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955080"/>
        <c:axId val="43953120"/>
      </c:barChart>
      <c:catAx>
        <c:axId val="4395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53120"/>
        <c:crosses val="autoZero"/>
        <c:auto val="1"/>
        <c:lblAlgn val="ctr"/>
        <c:lblOffset val="100"/>
        <c:noMultiLvlLbl val="0"/>
      </c:catAx>
      <c:valAx>
        <c:axId val="4395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5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22.174706</c:v>
                </c:pt>
                <c:pt idx="1">
                  <c:v>27.668569999999999</c:v>
                </c:pt>
                <c:pt idx="2">
                  <c:v>27.909490000000002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812.0249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57040"/>
        <c:axId val="43954688"/>
      </c:barChart>
      <c:catAx>
        <c:axId val="4395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54688"/>
        <c:crosses val="autoZero"/>
        <c:auto val="1"/>
        <c:lblAlgn val="ctr"/>
        <c:lblOffset val="100"/>
        <c:noMultiLvlLbl val="0"/>
      </c:catAx>
      <c:valAx>
        <c:axId val="4395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5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38.670450000000002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661712"/>
        <c:axId val="111663280"/>
      </c:barChart>
      <c:catAx>
        <c:axId val="11166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63280"/>
        <c:crosses val="autoZero"/>
        <c:auto val="1"/>
        <c:lblAlgn val="ctr"/>
        <c:lblOffset val="100"/>
        <c:noMultiLvlLbl val="0"/>
      </c:catAx>
      <c:valAx>
        <c:axId val="11166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66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69.057000000000002</c:v>
                </c:pt>
                <c:pt idx="1">
                  <c:v>13.148999999999999</c:v>
                </c:pt>
                <c:pt idx="2">
                  <c:v>17.794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1659752"/>
        <c:axId val="111664456"/>
      </c:barChart>
      <c:catAx>
        <c:axId val="11165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64456"/>
        <c:crosses val="autoZero"/>
        <c:auto val="1"/>
        <c:lblAlgn val="ctr"/>
        <c:lblOffset val="100"/>
        <c:noMultiLvlLbl val="0"/>
      </c:catAx>
      <c:valAx>
        <c:axId val="11166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65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3459.3308000000002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662496"/>
        <c:axId val="111660536"/>
      </c:barChart>
      <c:catAx>
        <c:axId val="11166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60536"/>
        <c:crosses val="autoZero"/>
        <c:auto val="1"/>
        <c:lblAlgn val="ctr"/>
        <c:lblOffset val="100"/>
        <c:noMultiLvlLbl val="0"/>
      </c:catAx>
      <c:valAx>
        <c:axId val="11166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66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153.10033999999999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657400"/>
        <c:axId val="111658968"/>
      </c:barChart>
      <c:catAx>
        <c:axId val="11165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58968"/>
        <c:crosses val="autoZero"/>
        <c:auto val="1"/>
        <c:lblAlgn val="ctr"/>
        <c:lblOffset val="100"/>
        <c:noMultiLvlLbl val="0"/>
      </c:catAx>
      <c:valAx>
        <c:axId val="111658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65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839.07619999999997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657008"/>
        <c:axId val="111658184"/>
      </c:barChart>
      <c:catAx>
        <c:axId val="11165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58184"/>
        <c:crosses val="autoZero"/>
        <c:auto val="1"/>
        <c:lblAlgn val="ctr"/>
        <c:lblOffset val="100"/>
        <c:noMultiLvlLbl val="0"/>
      </c:catAx>
      <c:valAx>
        <c:axId val="11165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65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9.5431150000000002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986336"/>
        <c:axId val="700987120"/>
      </c:barChart>
      <c:catAx>
        <c:axId val="70098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987120"/>
        <c:crosses val="autoZero"/>
        <c:auto val="1"/>
        <c:lblAlgn val="ctr"/>
        <c:lblOffset val="100"/>
        <c:noMultiLvlLbl val="0"/>
      </c:catAx>
      <c:valAx>
        <c:axId val="70098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98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8704.8060000000005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660928"/>
        <c:axId val="111662888"/>
      </c:barChart>
      <c:catAx>
        <c:axId val="11166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62888"/>
        <c:crosses val="autoZero"/>
        <c:auto val="1"/>
        <c:lblAlgn val="ctr"/>
        <c:lblOffset val="100"/>
        <c:noMultiLvlLbl val="0"/>
      </c:catAx>
      <c:valAx>
        <c:axId val="11166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6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22.141933000000002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661320"/>
        <c:axId val="111662104"/>
      </c:barChart>
      <c:catAx>
        <c:axId val="11166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62104"/>
        <c:crosses val="autoZero"/>
        <c:auto val="1"/>
        <c:lblAlgn val="ctr"/>
        <c:lblOffset val="100"/>
        <c:noMultiLvlLbl val="0"/>
      </c:catAx>
      <c:valAx>
        <c:axId val="11166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66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3.1777042999999998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85136"/>
        <c:axId val="574384744"/>
      </c:barChart>
      <c:catAx>
        <c:axId val="57438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84744"/>
        <c:crosses val="autoZero"/>
        <c:auto val="1"/>
        <c:lblAlgn val="ctr"/>
        <c:lblOffset val="100"/>
        <c:noMultiLvlLbl val="0"/>
      </c:catAx>
      <c:valAx>
        <c:axId val="574384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8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339.56213000000002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000048"/>
        <c:axId val="502002792"/>
      </c:barChart>
      <c:catAx>
        <c:axId val="50200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02792"/>
        <c:crosses val="autoZero"/>
        <c:auto val="1"/>
        <c:lblAlgn val="ctr"/>
        <c:lblOffset val="100"/>
        <c:noMultiLvlLbl val="0"/>
      </c:catAx>
      <c:valAx>
        <c:axId val="50200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00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2.8581463999999999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003968"/>
        <c:axId val="502004360"/>
      </c:barChart>
      <c:catAx>
        <c:axId val="50200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04360"/>
        <c:crosses val="autoZero"/>
        <c:auto val="1"/>
        <c:lblAlgn val="ctr"/>
        <c:lblOffset val="100"/>
        <c:noMultiLvlLbl val="0"/>
      </c:catAx>
      <c:valAx>
        <c:axId val="502004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00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26.130407000000002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001616"/>
        <c:axId val="502003576"/>
      </c:barChart>
      <c:catAx>
        <c:axId val="50200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003576"/>
        <c:crosses val="autoZero"/>
        <c:auto val="1"/>
        <c:lblAlgn val="ctr"/>
        <c:lblOffset val="100"/>
        <c:noMultiLvlLbl val="0"/>
      </c:catAx>
      <c:valAx>
        <c:axId val="50200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00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3.1777042999999998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77616"/>
        <c:axId val="575978008"/>
      </c:barChart>
      <c:catAx>
        <c:axId val="57597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78008"/>
        <c:crosses val="autoZero"/>
        <c:auto val="1"/>
        <c:lblAlgn val="ctr"/>
        <c:lblOffset val="100"/>
        <c:noMultiLvlLbl val="0"/>
      </c:catAx>
      <c:valAx>
        <c:axId val="57597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7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927.18309999999997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75264"/>
        <c:axId val="575980752"/>
      </c:barChart>
      <c:catAx>
        <c:axId val="57597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80752"/>
        <c:crosses val="autoZero"/>
        <c:auto val="1"/>
        <c:lblAlgn val="ctr"/>
        <c:lblOffset val="100"/>
        <c:noMultiLvlLbl val="0"/>
      </c:catAx>
      <c:valAx>
        <c:axId val="57598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15.369429999999999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79184"/>
        <c:axId val="406210424"/>
      </c:barChart>
      <c:catAx>
        <c:axId val="57597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10424"/>
        <c:crosses val="autoZero"/>
        <c:auto val="1"/>
        <c:lblAlgn val="ctr"/>
        <c:lblOffset val="100"/>
        <c:noMultiLvlLbl val="0"/>
      </c:catAx>
      <c:valAx>
        <c:axId val="40621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7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홍찬의, ID : H1310245)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22일 13:24:41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3459.3308000000002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115.94674999999999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39.23621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69.057000000000002</v>
      </c>
      <c r="G8" s="59">
        <f>'DRIs DATA 입력'!G8</f>
        <v>13.148999999999999</v>
      </c>
      <c r="H8" s="59">
        <f>'DRIs DATA 입력'!H8</f>
        <v>17.794</v>
      </c>
      <c r="I8" s="46"/>
      <c r="J8" s="59" t="s">
        <v>216</v>
      </c>
      <c r="K8" s="59">
        <f>'DRIs DATA 입력'!K8</f>
        <v>6.298</v>
      </c>
      <c r="L8" s="59">
        <f>'DRIs DATA 입력'!L8</f>
        <v>13.696999999999999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812.0249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38.670450000000002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9.5431150000000002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339.56213000000002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153.10033999999999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2.9513052000000002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2.8581463999999999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26.130407000000002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3.1777042999999998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927.18309999999997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15.369429999999999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5.6683383000000003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0.83000505000000002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839.07619999999997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2039.6364000000001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8704.8060000000005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4835.0290000000005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207.45849999999999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187.84277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22.141933000000002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16.941434999999998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1242.7431999999999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0.13878185000000001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4.6975135999999997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400.41226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172.82407000000001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57" sqref="O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321</v>
      </c>
      <c r="B1" s="61" t="s">
        <v>325</v>
      </c>
      <c r="G1" s="62" t="s">
        <v>326</v>
      </c>
      <c r="H1" s="61" t="s">
        <v>327</v>
      </c>
    </row>
    <row r="3" spans="1:27" x14ac:dyDescent="0.3">
      <c r="A3" s="71" t="s">
        <v>328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329</v>
      </c>
      <c r="B4" s="69"/>
      <c r="C4" s="69"/>
      <c r="E4" s="66" t="s">
        <v>277</v>
      </c>
      <c r="F4" s="67"/>
      <c r="G4" s="67"/>
      <c r="H4" s="68"/>
      <c r="J4" s="66" t="s">
        <v>299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3">
      <c r="A5" s="65"/>
      <c r="B5" s="65" t="s">
        <v>330</v>
      </c>
      <c r="C5" s="65" t="s">
        <v>279</v>
      </c>
      <c r="E5" s="65"/>
      <c r="F5" s="65" t="s">
        <v>50</v>
      </c>
      <c r="G5" s="65" t="s">
        <v>307</v>
      </c>
      <c r="H5" s="65" t="s">
        <v>46</v>
      </c>
      <c r="J5" s="65"/>
      <c r="K5" s="65" t="s">
        <v>308</v>
      </c>
      <c r="L5" s="65" t="s">
        <v>280</v>
      </c>
      <c r="N5" s="65"/>
      <c r="O5" s="65" t="s">
        <v>331</v>
      </c>
      <c r="P5" s="65" t="s">
        <v>281</v>
      </c>
      <c r="Q5" s="65" t="s">
        <v>322</v>
      </c>
      <c r="R5" s="65" t="s">
        <v>282</v>
      </c>
      <c r="S5" s="65" t="s">
        <v>279</v>
      </c>
      <c r="U5" s="65"/>
      <c r="V5" s="65" t="s">
        <v>331</v>
      </c>
      <c r="W5" s="65" t="s">
        <v>281</v>
      </c>
      <c r="X5" s="65" t="s">
        <v>322</v>
      </c>
      <c r="Y5" s="65" t="s">
        <v>282</v>
      </c>
      <c r="Z5" s="65" t="s">
        <v>279</v>
      </c>
    </row>
    <row r="6" spans="1:27" x14ac:dyDescent="0.3">
      <c r="A6" s="65" t="s">
        <v>329</v>
      </c>
      <c r="B6" s="65">
        <v>2400</v>
      </c>
      <c r="C6" s="65">
        <v>3459.3308000000002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284</v>
      </c>
      <c r="O6" s="65">
        <v>50</v>
      </c>
      <c r="P6" s="65">
        <v>60</v>
      </c>
      <c r="Q6" s="65">
        <v>0</v>
      </c>
      <c r="R6" s="65">
        <v>0</v>
      </c>
      <c r="S6" s="65">
        <v>115.94674999999999</v>
      </c>
      <c r="U6" s="65" t="s">
        <v>285</v>
      </c>
      <c r="V6" s="65">
        <v>0</v>
      </c>
      <c r="W6" s="65">
        <v>0</v>
      </c>
      <c r="X6" s="65">
        <v>25</v>
      </c>
      <c r="Y6" s="65">
        <v>0</v>
      </c>
      <c r="Z6" s="65">
        <v>39.23621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69.057000000000002</v>
      </c>
      <c r="G8" s="65">
        <v>13.148999999999999</v>
      </c>
      <c r="H8" s="65">
        <v>17.794</v>
      </c>
      <c r="J8" s="65" t="s">
        <v>287</v>
      </c>
      <c r="K8" s="65">
        <v>6.298</v>
      </c>
      <c r="L8" s="65">
        <v>13.696999999999999</v>
      </c>
    </row>
    <row r="13" spans="1:27" x14ac:dyDescent="0.3">
      <c r="A13" s="70" t="s">
        <v>309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288</v>
      </c>
      <c r="B14" s="69"/>
      <c r="C14" s="69"/>
      <c r="D14" s="69"/>
      <c r="E14" s="69"/>
      <c r="F14" s="69"/>
      <c r="H14" s="69" t="s">
        <v>310</v>
      </c>
      <c r="I14" s="69"/>
      <c r="J14" s="69"/>
      <c r="K14" s="69"/>
      <c r="L14" s="69"/>
      <c r="M14" s="69"/>
      <c r="O14" s="69" t="s">
        <v>289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331</v>
      </c>
      <c r="C15" s="65" t="s">
        <v>281</v>
      </c>
      <c r="D15" s="65" t="s">
        <v>322</v>
      </c>
      <c r="E15" s="65" t="s">
        <v>282</v>
      </c>
      <c r="F15" s="65" t="s">
        <v>279</v>
      </c>
      <c r="H15" s="65"/>
      <c r="I15" s="65" t="s">
        <v>331</v>
      </c>
      <c r="J15" s="65" t="s">
        <v>281</v>
      </c>
      <c r="K15" s="65" t="s">
        <v>322</v>
      </c>
      <c r="L15" s="65" t="s">
        <v>282</v>
      </c>
      <c r="M15" s="65" t="s">
        <v>279</v>
      </c>
      <c r="O15" s="65"/>
      <c r="P15" s="65" t="s">
        <v>331</v>
      </c>
      <c r="Q15" s="65" t="s">
        <v>281</v>
      </c>
      <c r="R15" s="65" t="s">
        <v>322</v>
      </c>
      <c r="S15" s="65" t="s">
        <v>282</v>
      </c>
      <c r="T15" s="65" t="s">
        <v>279</v>
      </c>
      <c r="V15" s="65"/>
      <c r="W15" s="65" t="s">
        <v>331</v>
      </c>
      <c r="X15" s="65" t="s">
        <v>281</v>
      </c>
      <c r="Y15" s="65" t="s">
        <v>322</v>
      </c>
      <c r="Z15" s="65" t="s">
        <v>282</v>
      </c>
      <c r="AA15" s="65" t="s">
        <v>279</v>
      </c>
    </row>
    <row r="16" spans="1:27" x14ac:dyDescent="0.3">
      <c r="A16" s="65" t="s">
        <v>300</v>
      </c>
      <c r="B16" s="65">
        <v>550</v>
      </c>
      <c r="C16" s="65">
        <v>750</v>
      </c>
      <c r="D16" s="65">
        <v>0</v>
      </c>
      <c r="E16" s="65">
        <v>3000</v>
      </c>
      <c r="F16" s="65">
        <v>812.0249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38.670450000000002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9.5431150000000002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339.56213000000002</v>
      </c>
    </row>
    <row r="23" spans="1:62" x14ac:dyDescent="0.3">
      <c r="A23" s="70" t="s">
        <v>301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312</v>
      </c>
      <c r="B24" s="69"/>
      <c r="C24" s="69"/>
      <c r="D24" s="69"/>
      <c r="E24" s="69"/>
      <c r="F24" s="69"/>
      <c r="H24" s="69" t="s">
        <v>332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290</v>
      </c>
      <c r="AD24" s="69"/>
      <c r="AE24" s="69"/>
      <c r="AF24" s="69"/>
      <c r="AG24" s="69"/>
      <c r="AH24" s="69"/>
      <c r="AJ24" s="69" t="s">
        <v>291</v>
      </c>
      <c r="AK24" s="69"/>
      <c r="AL24" s="69"/>
      <c r="AM24" s="69"/>
      <c r="AN24" s="69"/>
      <c r="AO24" s="69"/>
      <c r="AQ24" s="69" t="s">
        <v>333</v>
      </c>
      <c r="AR24" s="69"/>
      <c r="AS24" s="69"/>
      <c r="AT24" s="69"/>
      <c r="AU24" s="69"/>
      <c r="AV24" s="69"/>
      <c r="AX24" s="69" t="s">
        <v>292</v>
      </c>
      <c r="AY24" s="69"/>
      <c r="AZ24" s="69"/>
      <c r="BA24" s="69"/>
      <c r="BB24" s="69"/>
      <c r="BC24" s="69"/>
      <c r="BE24" s="69" t="s">
        <v>334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331</v>
      </c>
      <c r="C25" s="65" t="s">
        <v>281</v>
      </c>
      <c r="D25" s="65" t="s">
        <v>322</v>
      </c>
      <c r="E25" s="65" t="s">
        <v>282</v>
      </c>
      <c r="F25" s="65" t="s">
        <v>279</v>
      </c>
      <c r="H25" s="65"/>
      <c r="I25" s="65" t="s">
        <v>331</v>
      </c>
      <c r="J25" s="65" t="s">
        <v>281</v>
      </c>
      <c r="K25" s="65" t="s">
        <v>322</v>
      </c>
      <c r="L25" s="65" t="s">
        <v>282</v>
      </c>
      <c r="M25" s="65" t="s">
        <v>279</v>
      </c>
      <c r="O25" s="65"/>
      <c r="P25" s="65" t="s">
        <v>331</v>
      </c>
      <c r="Q25" s="65" t="s">
        <v>281</v>
      </c>
      <c r="R25" s="65" t="s">
        <v>322</v>
      </c>
      <c r="S25" s="65" t="s">
        <v>282</v>
      </c>
      <c r="T25" s="65" t="s">
        <v>279</v>
      </c>
      <c r="V25" s="65"/>
      <c r="W25" s="65" t="s">
        <v>331</v>
      </c>
      <c r="X25" s="65" t="s">
        <v>281</v>
      </c>
      <c r="Y25" s="65" t="s">
        <v>322</v>
      </c>
      <c r="Z25" s="65" t="s">
        <v>282</v>
      </c>
      <c r="AA25" s="65" t="s">
        <v>279</v>
      </c>
      <c r="AC25" s="65"/>
      <c r="AD25" s="65" t="s">
        <v>331</v>
      </c>
      <c r="AE25" s="65" t="s">
        <v>281</v>
      </c>
      <c r="AF25" s="65" t="s">
        <v>322</v>
      </c>
      <c r="AG25" s="65" t="s">
        <v>282</v>
      </c>
      <c r="AH25" s="65" t="s">
        <v>279</v>
      </c>
      <c r="AJ25" s="65"/>
      <c r="AK25" s="65" t="s">
        <v>331</v>
      </c>
      <c r="AL25" s="65" t="s">
        <v>281</v>
      </c>
      <c r="AM25" s="65" t="s">
        <v>322</v>
      </c>
      <c r="AN25" s="65" t="s">
        <v>282</v>
      </c>
      <c r="AO25" s="65" t="s">
        <v>279</v>
      </c>
      <c r="AQ25" s="65"/>
      <c r="AR25" s="65" t="s">
        <v>331</v>
      </c>
      <c r="AS25" s="65" t="s">
        <v>281</v>
      </c>
      <c r="AT25" s="65" t="s">
        <v>322</v>
      </c>
      <c r="AU25" s="65" t="s">
        <v>282</v>
      </c>
      <c r="AV25" s="65" t="s">
        <v>279</v>
      </c>
      <c r="AX25" s="65"/>
      <c r="AY25" s="65" t="s">
        <v>331</v>
      </c>
      <c r="AZ25" s="65" t="s">
        <v>281</v>
      </c>
      <c r="BA25" s="65" t="s">
        <v>322</v>
      </c>
      <c r="BB25" s="65" t="s">
        <v>282</v>
      </c>
      <c r="BC25" s="65" t="s">
        <v>279</v>
      </c>
      <c r="BE25" s="65"/>
      <c r="BF25" s="65" t="s">
        <v>331</v>
      </c>
      <c r="BG25" s="65" t="s">
        <v>281</v>
      </c>
      <c r="BH25" s="65" t="s">
        <v>322</v>
      </c>
      <c r="BI25" s="65" t="s">
        <v>282</v>
      </c>
      <c r="BJ25" s="65" t="s">
        <v>279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153.10033999999999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2.9513052000000002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2.8581463999999999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26.130407000000002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3.1777042999999998</v>
      </c>
      <c r="AJ26" s="65" t="s">
        <v>335</v>
      </c>
      <c r="AK26" s="65">
        <v>320</v>
      </c>
      <c r="AL26" s="65">
        <v>400</v>
      </c>
      <c r="AM26" s="65">
        <v>0</v>
      </c>
      <c r="AN26" s="65">
        <v>1000</v>
      </c>
      <c r="AO26" s="65">
        <v>927.18309999999997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15.369429999999999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5.6683383000000003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0.83000505000000002</v>
      </c>
    </row>
    <row r="33" spans="1:68" x14ac:dyDescent="0.3">
      <c r="A33" s="70" t="s">
        <v>293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336</v>
      </c>
      <c r="B34" s="69"/>
      <c r="C34" s="69"/>
      <c r="D34" s="69"/>
      <c r="E34" s="69"/>
      <c r="F34" s="69"/>
      <c r="H34" s="69" t="s">
        <v>294</v>
      </c>
      <c r="I34" s="69"/>
      <c r="J34" s="69"/>
      <c r="K34" s="69"/>
      <c r="L34" s="69"/>
      <c r="M34" s="69"/>
      <c r="O34" s="69" t="s">
        <v>337</v>
      </c>
      <c r="P34" s="69"/>
      <c r="Q34" s="69"/>
      <c r="R34" s="69"/>
      <c r="S34" s="69"/>
      <c r="T34" s="69"/>
      <c r="V34" s="69" t="s">
        <v>315</v>
      </c>
      <c r="W34" s="69"/>
      <c r="X34" s="69"/>
      <c r="Y34" s="69"/>
      <c r="Z34" s="69"/>
      <c r="AA34" s="69"/>
      <c r="AC34" s="69" t="s">
        <v>302</v>
      </c>
      <c r="AD34" s="69"/>
      <c r="AE34" s="69"/>
      <c r="AF34" s="69"/>
      <c r="AG34" s="69"/>
      <c r="AH34" s="69"/>
      <c r="AJ34" s="69" t="s">
        <v>305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331</v>
      </c>
      <c r="C35" s="65" t="s">
        <v>281</v>
      </c>
      <c r="D35" s="65" t="s">
        <v>322</v>
      </c>
      <c r="E35" s="65" t="s">
        <v>282</v>
      </c>
      <c r="F35" s="65" t="s">
        <v>279</v>
      </c>
      <c r="H35" s="65"/>
      <c r="I35" s="65" t="s">
        <v>331</v>
      </c>
      <c r="J35" s="65" t="s">
        <v>281</v>
      </c>
      <c r="K35" s="65" t="s">
        <v>322</v>
      </c>
      <c r="L35" s="65" t="s">
        <v>282</v>
      </c>
      <c r="M35" s="65" t="s">
        <v>279</v>
      </c>
      <c r="O35" s="65"/>
      <c r="P35" s="65" t="s">
        <v>331</v>
      </c>
      <c r="Q35" s="65" t="s">
        <v>281</v>
      </c>
      <c r="R35" s="65" t="s">
        <v>322</v>
      </c>
      <c r="S35" s="65" t="s">
        <v>282</v>
      </c>
      <c r="T35" s="65" t="s">
        <v>279</v>
      </c>
      <c r="V35" s="65"/>
      <c r="W35" s="65" t="s">
        <v>331</v>
      </c>
      <c r="X35" s="65" t="s">
        <v>281</v>
      </c>
      <c r="Y35" s="65" t="s">
        <v>322</v>
      </c>
      <c r="Z35" s="65" t="s">
        <v>282</v>
      </c>
      <c r="AA35" s="65" t="s">
        <v>279</v>
      </c>
      <c r="AC35" s="65"/>
      <c r="AD35" s="65" t="s">
        <v>331</v>
      </c>
      <c r="AE35" s="65" t="s">
        <v>281</v>
      </c>
      <c r="AF35" s="65" t="s">
        <v>322</v>
      </c>
      <c r="AG35" s="65" t="s">
        <v>282</v>
      </c>
      <c r="AH35" s="65" t="s">
        <v>279</v>
      </c>
      <c r="AJ35" s="65"/>
      <c r="AK35" s="65" t="s">
        <v>331</v>
      </c>
      <c r="AL35" s="65" t="s">
        <v>281</v>
      </c>
      <c r="AM35" s="65" t="s">
        <v>322</v>
      </c>
      <c r="AN35" s="65" t="s">
        <v>282</v>
      </c>
      <c r="AO35" s="65" t="s">
        <v>279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839.07619999999997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2039.6364000000001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8704.8060000000005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4835.0290000000005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207.45849999999999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187.84277</v>
      </c>
    </row>
    <row r="43" spans="1:68" x14ac:dyDescent="0.3">
      <c r="A43" s="70" t="s">
        <v>303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316</v>
      </c>
      <c r="B44" s="69"/>
      <c r="C44" s="69"/>
      <c r="D44" s="69"/>
      <c r="E44" s="69"/>
      <c r="F44" s="69"/>
      <c r="H44" s="69" t="s">
        <v>306</v>
      </c>
      <c r="I44" s="69"/>
      <c r="J44" s="69"/>
      <c r="K44" s="69"/>
      <c r="L44" s="69"/>
      <c r="M44" s="69"/>
      <c r="O44" s="69" t="s">
        <v>295</v>
      </c>
      <c r="P44" s="69"/>
      <c r="Q44" s="69"/>
      <c r="R44" s="69"/>
      <c r="S44" s="69"/>
      <c r="T44" s="69"/>
      <c r="V44" s="69" t="s">
        <v>304</v>
      </c>
      <c r="W44" s="69"/>
      <c r="X44" s="69"/>
      <c r="Y44" s="69"/>
      <c r="Z44" s="69"/>
      <c r="AA44" s="69"/>
      <c r="AC44" s="69" t="s">
        <v>317</v>
      </c>
      <c r="AD44" s="69"/>
      <c r="AE44" s="69"/>
      <c r="AF44" s="69"/>
      <c r="AG44" s="69"/>
      <c r="AH44" s="69"/>
      <c r="AJ44" s="69" t="s">
        <v>318</v>
      </c>
      <c r="AK44" s="69"/>
      <c r="AL44" s="69"/>
      <c r="AM44" s="69"/>
      <c r="AN44" s="69"/>
      <c r="AO44" s="69"/>
      <c r="AQ44" s="69" t="s">
        <v>338</v>
      </c>
      <c r="AR44" s="69"/>
      <c r="AS44" s="69"/>
      <c r="AT44" s="69"/>
      <c r="AU44" s="69"/>
      <c r="AV44" s="69"/>
      <c r="AX44" s="69" t="s">
        <v>296</v>
      </c>
      <c r="AY44" s="69"/>
      <c r="AZ44" s="69"/>
      <c r="BA44" s="69"/>
      <c r="BB44" s="69"/>
      <c r="BC44" s="69"/>
      <c r="BE44" s="69" t="s">
        <v>297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331</v>
      </c>
      <c r="C45" s="65" t="s">
        <v>281</v>
      </c>
      <c r="D45" s="65" t="s">
        <v>322</v>
      </c>
      <c r="E45" s="65" t="s">
        <v>282</v>
      </c>
      <c r="F45" s="65" t="s">
        <v>279</v>
      </c>
      <c r="H45" s="65"/>
      <c r="I45" s="65" t="s">
        <v>331</v>
      </c>
      <c r="J45" s="65" t="s">
        <v>281</v>
      </c>
      <c r="K45" s="65" t="s">
        <v>322</v>
      </c>
      <c r="L45" s="65" t="s">
        <v>282</v>
      </c>
      <c r="M45" s="65" t="s">
        <v>279</v>
      </c>
      <c r="O45" s="65"/>
      <c r="P45" s="65" t="s">
        <v>331</v>
      </c>
      <c r="Q45" s="65" t="s">
        <v>281</v>
      </c>
      <c r="R45" s="65" t="s">
        <v>322</v>
      </c>
      <c r="S45" s="65" t="s">
        <v>282</v>
      </c>
      <c r="T45" s="65" t="s">
        <v>279</v>
      </c>
      <c r="V45" s="65"/>
      <c r="W45" s="65" t="s">
        <v>331</v>
      </c>
      <c r="X45" s="65" t="s">
        <v>281</v>
      </c>
      <c r="Y45" s="65" t="s">
        <v>322</v>
      </c>
      <c r="Z45" s="65" t="s">
        <v>282</v>
      </c>
      <c r="AA45" s="65" t="s">
        <v>279</v>
      </c>
      <c r="AC45" s="65"/>
      <c r="AD45" s="65" t="s">
        <v>331</v>
      </c>
      <c r="AE45" s="65" t="s">
        <v>281</v>
      </c>
      <c r="AF45" s="65" t="s">
        <v>322</v>
      </c>
      <c r="AG45" s="65" t="s">
        <v>282</v>
      </c>
      <c r="AH45" s="65" t="s">
        <v>279</v>
      </c>
      <c r="AJ45" s="65"/>
      <c r="AK45" s="65" t="s">
        <v>331</v>
      </c>
      <c r="AL45" s="65" t="s">
        <v>281</v>
      </c>
      <c r="AM45" s="65" t="s">
        <v>322</v>
      </c>
      <c r="AN45" s="65" t="s">
        <v>282</v>
      </c>
      <c r="AO45" s="65" t="s">
        <v>279</v>
      </c>
      <c r="AQ45" s="65"/>
      <c r="AR45" s="65" t="s">
        <v>331</v>
      </c>
      <c r="AS45" s="65" t="s">
        <v>281</v>
      </c>
      <c r="AT45" s="65" t="s">
        <v>322</v>
      </c>
      <c r="AU45" s="65" t="s">
        <v>282</v>
      </c>
      <c r="AV45" s="65" t="s">
        <v>279</v>
      </c>
      <c r="AX45" s="65"/>
      <c r="AY45" s="65" t="s">
        <v>331</v>
      </c>
      <c r="AZ45" s="65" t="s">
        <v>281</v>
      </c>
      <c r="BA45" s="65" t="s">
        <v>322</v>
      </c>
      <c r="BB45" s="65" t="s">
        <v>282</v>
      </c>
      <c r="BC45" s="65" t="s">
        <v>279</v>
      </c>
      <c r="BE45" s="65"/>
      <c r="BF45" s="65" t="s">
        <v>331</v>
      </c>
      <c r="BG45" s="65" t="s">
        <v>281</v>
      </c>
      <c r="BH45" s="65" t="s">
        <v>322</v>
      </c>
      <c r="BI45" s="65" t="s">
        <v>282</v>
      </c>
      <c r="BJ45" s="65" t="s">
        <v>279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22.141933000000002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16.941434999999998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1242.7431999999999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0.13878185000000001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4.6975135999999997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400.41226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172.82407000000001</v>
      </c>
      <c r="AX46" s="65" t="s">
        <v>276</v>
      </c>
      <c r="AY46" s="65"/>
      <c r="AZ46" s="65"/>
      <c r="BA46" s="65"/>
      <c r="BB46" s="65"/>
      <c r="BC46" s="65"/>
      <c r="BE46" s="65" t="s">
        <v>319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8" sqref="F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323</v>
      </c>
      <c r="B2" s="61" t="s">
        <v>324</v>
      </c>
      <c r="C2" s="61" t="s">
        <v>320</v>
      </c>
      <c r="D2" s="61">
        <v>43</v>
      </c>
      <c r="E2" s="61">
        <v>3459.3308000000002</v>
      </c>
      <c r="F2" s="61">
        <v>449.98327999999998</v>
      </c>
      <c r="G2" s="61">
        <v>85.683869999999999</v>
      </c>
      <c r="H2" s="61">
        <v>46.465533999999998</v>
      </c>
      <c r="I2" s="61">
        <v>39.218330000000002</v>
      </c>
      <c r="J2" s="61">
        <v>115.94674999999999</v>
      </c>
      <c r="K2" s="61">
        <v>57.260165999999998</v>
      </c>
      <c r="L2" s="61">
        <v>58.686577</v>
      </c>
      <c r="M2" s="61">
        <v>39.23621</v>
      </c>
      <c r="N2" s="61">
        <v>4.1415689999999996</v>
      </c>
      <c r="O2" s="61">
        <v>19.963180000000001</v>
      </c>
      <c r="P2" s="61">
        <v>1793.1948</v>
      </c>
      <c r="Q2" s="61">
        <v>38.442836999999997</v>
      </c>
      <c r="R2" s="61">
        <v>812.0249</v>
      </c>
      <c r="S2" s="61">
        <v>206.43503000000001</v>
      </c>
      <c r="T2" s="61">
        <v>7267.0796</v>
      </c>
      <c r="U2" s="61">
        <v>9.5431150000000002</v>
      </c>
      <c r="V2" s="61">
        <v>38.670450000000002</v>
      </c>
      <c r="W2" s="61">
        <v>339.56213000000002</v>
      </c>
      <c r="X2" s="61">
        <v>153.10033999999999</v>
      </c>
      <c r="Y2" s="61">
        <v>2.9513052000000002</v>
      </c>
      <c r="Z2" s="61">
        <v>2.8581463999999999</v>
      </c>
      <c r="AA2" s="61">
        <v>26.130407000000002</v>
      </c>
      <c r="AB2" s="61">
        <v>3.1777042999999998</v>
      </c>
      <c r="AC2" s="61">
        <v>927.18309999999997</v>
      </c>
      <c r="AD2" s="61">
        <v>15.369429999999999</v>
      </c>
      <c r="AE2" s="61">
        <v>5.6683383000000003</v>
      </c>
      <c r="AF2" s="61">
        <v>0.83000505000000002</v>
      </c>
      <c r="AG2" s="61">
        <v>839.07619999999997</v>
      </c>
      <c r="AH2" s="61">
        <v>506.06024000000002</v>
      </c>
      <c r="AI2" s="61">
        <v>333.01589999999999</v>
      </c>
      <c r="AJ2" s="61">
        <v>2039.6364000000001</v>
      </c>
      <c r="AK2" s="61">
        <v>8704.8060000000005</v>
      </c>
      <c r="AL2" s="61">
        <v>207.45849999999999</v>
      </c>
      <c r="AM2" s="61">
        <v>4835.0290000000005</v>
      </c>
      <c r="AN2" s="61">
        <v>187.84277</v>
      </c>
      <c r="AO2" s="61">
        <v>22.141933000000002</v>
      </c>
      <c r="AP2" s="61">
        <v>14.691295</v>
      </c>
      <c r="AQ2" s="61">
        <v>7.4506379999999996</v>
      </c>
      <c r="AR2" s="61">
        <v>16.941434999999998</v>
      </c>
      <c r="AS2" s="61">
        <v>1242.7431999999999</v>
      </c>
      <c r="AT2" s="61">
        <v>0.13878185000000001</v>
      </c>
      <c r="AU2" s="61">
        <v>4.6975135999999997</v>
      </c>
      <c r="AV2" s="61">
        <v>400.41226</v>
      </c>
      <c r="AW2" s="61">
        <v>172.82407000000001</v>
      </c>
      <c r="AX2" s="61">
        <v>0.14609087000000001</v>
      </c>
      <c r="AY2" s="61">
        <v>2.3028061000000002</v>
      </c>
      <c r="AZ2" s="61">
        <v>737.31679999999994</v>
      </c>
      <c r="BA2" s="61">
        <v>77.761949999999999</v>
      </c>
      <c r="BB2" s="61">
        <v>22.174706</v>
      </c>
      <c r="BC2" s="61">
        <v>27.668569999999999</v>
      </c>
      <c r="BD2" s="61">
        <v>27.909490000000002</v>
      </c>
      <c r="BE2" s="61">
        <v>1.8796476</v>
      </c>
      <c r="BF2" s="61">
        <v>7.6080756000000003</v>
      </c>
      <c r="BG2" s="61">
        <v>1.1518281E-3</v>
      </c>
      <c r="BH2" s="61">
        <v>2.6943465999999999E-2</v>
      </c>
      <c r="BI2" s="61">
        <v>2.080781E-2</v>
      </c>
      <c r="BJ2" s="61">
        <v>9.9467239999999998E-2</v>
      </c>
      <c r="BK2" s="61">
        <v>8.8602166000000004E-5</v>
      </c>
      <c r="BL2" s="61">
        <v>0.41473007000000001</v>
      </c>
      <c r="BM2" s="61">
        <v>5.8040190000000003</v>
      </c>
      <c r="BN2" s="61">
        <v>1.5286234999999999</v>
      </c>
      <c r="BO2" s="61">
        <v>100.88582599999999</v>
      </c>
      <c r="BP2" s="61">
        <v>17.227556</v>
      </c>
      <c r="BQ2" s="61">
        <v>32.849983000000002</v>
      </c>
      <c r="BR2" s="61">
        <v>133.26039</v>
      </c>
      <c r="BS2" s="61">
        <v>49.335372999999997</v>
      </c>
      <c r="BT2" s="61">
        <v>17.208127999999999</v>
      </c>
      <c r="BU2" s="61">
        <v>0.27012642999999997</v>
      </c>
      <c r="BV2" s="61">
        <v>0.11888480999999999</v>
      </c>
      <c r="BW2" s="61">
        <v>1.2382449</v>
      </c>
      <c r="BX2" s="61">
        <v>2.4847514999999998</v>
      </c>
      <c r="BY2" s="61">
        <v>0.27434120000000001</v>
      </c>
      <c r="BZ2" s="61">
        <v>1.0668074E-3</v>
      </c>
      <c r="CA2" s="61">
        <v>2.7473988999999999</v>
      </c>
      <c r="CB2" s="61">
        <v>5.39906E-2</v>
      </c>
      <c r="CC2" s="61">
        <v>0.27352554000000001</v>
      </c>
      <c r="CD2" s="61">
        <v>3.1504118000000001</v>
      </c>
      <c r="CE2" s="61">
        <v>9.1444869999999998E-2</v>
      </c>
      <c r="CF2" s="61">
        <v>0.85532059999999999</v>
      </c>
      <c r="CG2" s="61">
        <v>1.2449999E-6</v>
      </c>
      <c r="CH2" s="61">
        <v>9.1491680000000006E-2</v>
      </c>
      <c r="CI2" s="61">
        <v>1.5350373E-2</v>
      </c>
      <c r="CJ2" s="61">
        <v>6.7359030000000004</v>
      </c>
      <c r="CK2" s="61">
        <v>2.0757983000000001E-2</v>
      </c>
      <c r="CL2" s="61">
        <v>3.101874</v>
      </c>
      <c r="CM2" s="61">
        <v>5.3998900000000001</v>
      </c>
      <c r="CN2" s="61">
        <v>3763.0178000000001</v>
      </c>
      <c r="CO2" s="61">
        <v>6475.0424999999996</v>
      </c>
      <c r="CP2" s="61">
        <v>4023.4081999999999</v>
      </c>
      <c r="CQ2" s="61">
        <v>1397.3658</v>
      </c>
      <c r="CR2" s="61">
        <v>727.10490000000004</v>
      </c>
      <c r="CS2" s="61">
        <v>725.91160000000002</v>
      </c>
      <c r="CT2" s="61">
        <v>3697.6543000000001</v>
      </c>
      <c r="CU2" s="61">
        <v>2258.8708000000001</v>
      </c>
      <c r="CV2" s="61">
        <v>2242.663</v>
      </c>
      <c r="CW2" s="61">
        <v>2593.3242</v>
      </c>
      <c r="CX2" s="61">
        <v>755.63616999999999</v>
      </c>
      <c r="CY2" s="61">
        <v>4737.9116000000004</v>
      </c>
      <c r="CZ2" s="61">
        <v>2380.5437000000002</v>
      </c>
      <c r="DA2" s="61">
        <v>5602.5770000000002</v>
      </c>
      <c r="DB2" s="61">
        <v>5365.0073000000002</v>
      </c>
      <c r="DC2" s="61">
        <v>8059.4470000000001</v>
      </c>
      <c r="DD2" s="61">
        <v>12604.207</v>
      </c>
      <c r="DE2" s="61">
        <v>2886.0578999999998</v>
      </c>
      <c r="DF2" s="61">
        <v>5826.6787000000004</v>
      </c>
      <c r="DG2" s="61">
        <v>2989.2197000000001</v>
      </c>
      <c r="DH2" s="61">
        <v>152.00531000000001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77.761949999999999</v>
      </c>
      <c r="B6">
        <f>BB2</f>
        <v>22.174706</v>
      </c>
      <c r="C6">
        <f>BC2</f>
        <v>27.668569999999999</v>
      </c>
      <c r="D6">
        <f>BD2</f>
        <v>27.909490000000002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9" sqref="L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29162</v>
      </c>
      <c r="C2" s="56">
        <f ca="1">YEAR(TODAY())-YEAR(B2)+IF(TODAY()&gt;=DATE(YEAR(TODAY()),MONTH(B2),DAY(B2)),0,-1)</f>
        <v>43</v>
      </c>
      <c r="E2" s="52">
        <v>170.5</v>
      </c>
      <c r="F2" s="53" t="s">
        <v>39</v>
      </c>
      <c r="G2" s="52">
        <v>73.7</v>
      </c>
      <c r="H2" s="51" t="s">
        <v>41</v>
      </c>
      <c r="I2" s="72">
        <f>ROUND(G3/E3^2,1)</f>
        <v>25.4</v>
      </c>
    </row>
    <row r="3" spans="1:9" x14ac:dyDescent="0.3">
      <c r="E3" s="51">
        <f>E2/100</f>
        <v>1.7050000000000001</v>
      </c>
      <c r="F3" s="51" t="s">
        <v>40</v>
      </c>
      <c r="G3" s="51">
        <f>G2</f>
        <v>73.7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44886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홍찬의, ID : H1310245)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22일 13:24:41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22" sqref="W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44886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43</v>
      </c>
      <c r="G12" s="137"/>
      <c r="H12" s="137"/>
      <c r="I12" s="137"/>
      <c r="K12" s="128">
        <f>'개인정보 및 신체계측 입력'!E2</f>
        <v>170.5</v>
      </c>
      <c r="L12" s="129"/>
      <c r="M12" s="122">
        <f>'개인정보 및 신체계측 입력'!G2</f>
        <v>73.7</v>
      </c>
      <c r="N12" s="123"/>
      <c r="O12" s="118" t="s">
        <v>271</v>
      </c>
      <c r="P12" s="112"/>
      <c r="Q12" s="115">
        <f>'개인정보 및 신체계측 입력'!I2</f>
        <v>25.4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홍찬의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69.057000000000002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13.148999999999999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17.794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13.7</v>
      </c>
      <c r="L72" s="36" t="s">
        <v>53</v>
      </c>
      <c r="M72" s="36">
        <f>ROUND('DRIs DATA'!K8,1)</f>
        <v>6.3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108.27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322.25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153.1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211.85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104.88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580.32000000000005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221.42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2022-11-22T04:29:48Z</dcterms:modified>
</cp:coreProperties>
</file>