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808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<sst xmlns="http://schemas.openxmlformats.org/spreadsheetml/2006/main" count="692" uniqueCount="351">
  <si>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</si>
  <si>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</si>
  <si>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</si>
  <si>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</si>
  <si>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</si>
  <si>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</si>
  <si>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</si>
  <si>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</si>
  <si>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</si>
  <si>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</si>
  <si>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</si>
  <si>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</si>
  <si>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</si>
  <si>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</si>
  <si>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</si>
  <si>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</si>
  <si>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</si>
  <si>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</si>
  <si>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</si>
  <si>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</si>
  <si>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</si>
  <si>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</si>
  <si>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</si>
  <si>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</si>
  <si>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</si>
  <si>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</si>
  <si>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</si>
  <si>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</si>
  <si>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</si>
  <si>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</si>
  <si>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</si>
  <si>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</si>
  <si>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</si>
  <si>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</si>
  <si>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</si>
  <si>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</si>
  <si>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</si>
  <si>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</si>
  <si>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</si>
  <si>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</si>
  <si>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</si>
  <si>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</si>
  <si>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</si>
  <si>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</si>
  <si>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</si>
  <si>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</si>
  <si>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</si>
  <si>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</si>
  <si>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</si>
  <si>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</si>
  <si>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</si>
  <si>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</si>
  <si>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</si>
  <si>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</si>
  <si>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</si>
  <si>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</si>
  <si>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</si>
  <si>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</si>
  <si>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</si>
  <si>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</si>
  <si>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</si>
  <si>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</si>
  <si>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</si>
  <si>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</si>
  <si>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</si>
  <si>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</si>
  <si>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</si>
  <si>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</si>
  <si>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</si>
  <si>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</si>
  <si>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</si>
  <si>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</si>
  <si>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</si>
  <si>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</si>
  <si>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</si>
  <si>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</si>
  <si>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</si>
  <si>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</si>
  <si>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</si>
  <si>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</si>
  <si>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</si>
  <si>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</si>
  <si>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</si>
  <si>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</si>
  <si>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</si>
  <si>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</si>
  <si>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</si>
  <si>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</si>
  <si>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</si>
  <si>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</si>
  <si>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</si>
  <si>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</si>
  <si>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</si>
  <si>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</si>
  <si>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</si>
  <si>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</si>
  <si>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</si>
  <si>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</si>
  <si>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</si>
  <si>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</si>
  <si>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</si>
  <si>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</si>
  <si>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</si>
  <si>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</si>
  <si>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</si>
  <si>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</si>
  <si>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</si>
  <si>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</si>
  <si>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</si>
  <si>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</si>
  <si>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</si>
  <si>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</si>
  <si>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</si>
  <si>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</si>
  <si>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</si>
  <si>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</si>
  <si>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</si>
  <si>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</si>
  <si>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</si>
  <si>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</si>
  <si>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</si>
  <si>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</si>
  <si>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</si>
  <si>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</si>
  <si>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</si>
  <si>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</si>
  <si>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</si>
  <si>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</si>
  <si>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</si>
  <si>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</si>
  <si>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</si>
  <si>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</si>
  <si>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</si>
  <si>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</si>
  <si>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</si>
  <si>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</si>
  <si>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</si>
  <si>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</si>
  <si>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</si>
  <si>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</si>
  <si>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</si>
  <si>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</si>
  <si>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</si>
  <si>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</si>
  <si>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</si>
  <si>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</si>
  <si>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</si>
  <si>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</si>
  <si>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</si>
  <si>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</si>
  <si>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</si>
  <si>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</si>
  <si>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</si>
  <si>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</si>
  <si>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</si>
  <si>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</si>
  <si>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</si>
  <si>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</si>
  <si>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</si>
  <si>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</si>
  <si>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</si>
  <si>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</si>
  <si>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</si>
  <si>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</si>
  <si>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</si>
  <si>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</si>
  <si>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</si>
  <si>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</si>
  <si>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</si>
  <si>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</si>
  <si>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</si>
  <si>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</si>
  <si>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</si>
  <si>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</si>
  <si>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</si>
  <si>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</si>
  <si>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</si>
  <si>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</si>
  <si>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</si>
  <si>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</si>
  <si>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</si>
  <si>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</si>
  <si>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</si>
  <si>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</si>
  <si>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</si>
  <si>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</si>
  <si>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</si>
  <si>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</si>
  <si>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</si>
  <si>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</si>
  <si>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</si>
  <si>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</si>
  <si>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</si>
  <si>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</si>
  <si>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</si>
  <si>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</si>
  <si>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</si>
  <si>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</si>
  <si>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</si>
  <si>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</si>
  <si>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</si>
  <si>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</si>
  <si>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</si>
  <si>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</si>
  <si>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</si>
  <si>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</si>
  <si>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</si>
  <si>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</si>
  <si>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</si>
  <si>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</si>
  <si>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</si>
  <si>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</si>
  <si>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</si>
  <si>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</si>
  <si>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</si>
  <si>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</si>
  <si>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</si>
  <si>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</si>
  <si>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</si>
  <si>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</si>
  <si>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</si>
  <si>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</si>
  <si>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</si>
  <si>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</si>
  <si>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</si>
  <si>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</si>
  <si>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</si>
  <si>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</si>
  <si>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</si>
  <si>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</si>
  <si>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</si>
  <si>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</si>
  <si>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</si>
  <si>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</si>
  <si>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</si>
  <si>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</si>
  <si>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</si>
  <si>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</si>
  <si>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</si>
  <si>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</si>
  <si>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</si>
  <si>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</si>
  <si>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</si>
  <si>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</si>
  <si>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</si>
  <si>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</si>
  <si>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</si>
  <si>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</si>
  <si>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</si>
  <si>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</si>
  <si>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</si>
  <si>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</si>
  <si>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</si>
  <si>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</si>
  <si>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</si>
  <si>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</si>
  <si>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</si>
  <si>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</si>
  <si>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</si>
  <si>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</si>
  <si>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</si>
  <si>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</si>
  <si>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</si>
  <si>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</si>
  <si>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</si>
  <si>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</si>
  <si>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</si>
  <si>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</si>
  <si>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</si>
  <si>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</si>
  <si>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</si>
  <si>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</si>
  <si>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</si>
  <si>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</si>
  <si>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</si>
  <si>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</si>
  <si>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</si>
  <si>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</si>
  <si>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</si>
  <si>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</si>
  <si>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</si>
  <si>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상한섭취량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</si>
  <si>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</si>
  <si>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</si>
  <si>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</si>
  <si>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권장섭취량</t>
    <phoneticPr fontId="1" type="noConversion"/>
  </si>
  <si>
    <t>인</t>
    <phoneticPr fontId="1" type="noConversion"/>
  </si>
  <si>
    <t>염소</t>
    <phoneticPr fontId="1" type="noConversion"/>
  </si>
  <si>
    <t>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</si>
  <si>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</si>
  <si>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</si>
  <si>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</si>
  <si>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</si>
  <si>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</si>
  <si>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</si>
  <si>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</si>
  <si>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</si>
  <si>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</si>
  <si>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H1310248</t>
  </si>
  <si>
    <t>이연재</t>
  </si>
  <si>
    <t>정보</t>
    <phoneticPr fontId="1" type="noConversion"/>
  </si>
  <si>
    <t>(설문지 : FFQ 95문항 설문지, 사용자 : 이연재, ID : H1310248)</t>
  </si>
  <si>
    <t>출력시각</t>
    <phoneticPr fontId="1" type="noConversion"/>
  </si>
  <si>
    <t>2022년 11월 29일 10:55:06</t>
  </si>
  <si>
    <t>에너지(kcal)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</si>
  <si>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</si>
  <si>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</si>
  <si>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</si>
  <si>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</si>
  <si>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</si>
  <si>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</si>
  <si>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충분섭취량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</si>
  <si>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</si>
  <si>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</si>
  <si>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</si>
  <si>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</si>
  <si>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</si>
  <si>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</si>
  <si>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</si>
  <si>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</si>
  <si>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</si>
  <si>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</si>
  <si>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</si>
  <si>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</si>
  <si>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</si>
  <si>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</si>
  <si>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</si>
  <si>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</si>
  <si>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권장섭취량</t>
    <phoneticPr fontId="1" type="noConversion"/>
  </si>
  <si>
    <t>충분섭취량</t>
    <phoneticPr fontId="1" type="noConversion"/>
  </si>
  <si>
    <t>권장섭취량</t>
    <phoneticPr fontId="1" type="noConversion"/>
  </si>
  <si>
    <t>상한섭취량</t>
    <phoneticPr fontId="1" type="noConversion"/>
  </si>
  <si>
    <t>평균필요량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</si>
  <si>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</si>
  <si>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</si>
  <si>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</si>
  <si>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</si>
  <si>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</si>
  <si>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</si>
  <si>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</si>
  <si>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</si>
  <si>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</si>
  <si>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</si>
  <si>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</si>
  <si>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</si>
  <si>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칼륨</t>
    <phoneticPr fontId="1" type="noConversion"/>
  </si>
  <si>
    <t>마그네슘</t>
    <phoneticPr fontId="1" type="noConversion"/>
  </si>
  <si>
    <t>구리</t>
    <phoneticPr fontId="1" type="noConversion"/>
  </si>
  <si>
    <t>불소</t>
    <phoneticPr fontId="1" type="noConversion"/>
  </si>
  <si>
    <t>몰리브덴</t>
    <phoneticPr fontId="1" type="noConversion"/>
  </si>
  <si>
    <t>몰리브덴(ug/일)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</si>
</sst>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64.321740000000005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0235056"/>
        <c:axId val="800235840"/>
      </c:barChart>
      <c:catAx>
        <c:axId val="80023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0235840"/>
        <c:crosses val="autoZero"/>
        <c:auto val="1"/>
        <c:lblAlgn val="ctr"/>
        <c:lblOffset val="100"/>
        <c:noMultiLvlLbl val="0"/>
      </c:catAx>
      <c:valAx>
        <c:axId val="800235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023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1.6052009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291528"/>
        <c:axId val="576077728"/>
      </c:barChart>
      <c:catAx>
        <c:axId val="265291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077728"/>
        <c:crosses val="autoZero"/>
        <c:auto val="1"/>
        <c:lblAlgn val="ctr"/>
        <c:lblOffset val="100"/>
        <c:noMultiLvlLbl val="0"/>
      </c:catAx>
      <c:valAx>
        <c:axId val="57607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29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0.37354922000000002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081648"/>
        <c:axId val="576082432"/>
      </c:barChart>
      <c:catAx>
        <c:axId val="57608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082432"/>
        <c:crosses val="autoZero"/>
        <c:auto val="1"/>
        <c:lblAlgn val="ctr"/>
        <c:lblOffset val="100"/>
        <c:noMultiLvlLbl val="0"/>
      </c:catAx>
      <c:valAx>
        <c:axId val="576082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08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1155.3987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078120"/>
        <c:axId val="576084392"/>
      </c:barChart>
      <c:catAx>
        <c:axId val="57607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084392"/>
        <c:crosses val="autoZero"/>
        <c:auto val="1"/>
        <c:lblAlgn val="ctr"/>
        <c:lblOffset val="100"/>
        <c:noMultiLvlLbl val="0"/>
      </c:catAx>
      <c:valAx>
        <c:axId val="576084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07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3343.453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078512"/>
        <c:axId val="576077336"/>
      </c:barChart>
      <c:catAx>
        <c:axId val="57607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077336"/>
        <c:crosses val="autoZero"/>
        <c:auto val="1"/>
        <c:lblAlgn val="ctr"/>
        <c:lblOffset val="100"/>
        <c:noMultiLvlLbl val="0"/>
      </c:catAx>
      <c:valAx>
        <c:axId val="5760773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07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109.15667999999999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079688"/>
        <c:axId val="576082824"/>
      </c:barChart>
      <c:catAx>
        <c:axId val="57607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082824"/>
        <c:crosses val="autoZero"/>
        <c:auto val="1"/>
        <c:lblAlgn val="ctr"/>
        <c:lblOffset val="100"/>
        <c:noMultiLvlLbl val="0"/>
      </c:catAx>
      <c:valAx>
        <c:axId val="576082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07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108.50404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083216"/>
        <c:axId val="576078904"/>
      </c:barChart>
      <c:catAx>
        <c:axId val="57608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078904"/>
        <c:crosses val="autoZero"/>
        <c:auto val="1"/>
        <c:lblAlgn val="ctr"/>
        <c:lblOffset val="100"/>
        <c:noMultiLvlLbl val="0"/>
      </c:catAx>
      <c:valAx>
        <c:axId val="57607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08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9.9242170000000005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080472"/>
        <c:axId val="576080864"/>
      </c:barChart>
      <c:catAx>
        <c:axId val="576080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080864"/>
        <c:crosses val="autoZero"/>
        <c:auto val="1"/>
        <c:lblAlgn val="ctr"/>
        <c:lblOffset val="100"/>
        <c:noMultiLvlLbl val="0"/>
      </c:catAx>
      <c:valAx>
        <c:axId val="576080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080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3309.0762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573608"/>
        <c:axId val="576572824"/>
      </c:barChart>
      <c:catAx>
        <c:axId val="576573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572824"/>
        <c:crosses val="autoZero"/>
        <c:auto val="1"/>
        <c:lblAlgn val="ctr"/>
        <c:lblOffset val="100"/>
        <c:noMultiLvlLbl val="0"/>
      </c:catAx>
      <c:valAx>
        <c:axId val="5765728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57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0.54823010000000005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573216"/>
        <c:axId val="576574000"/>
      </c:barChart>
      <c:catAx>
        <c:axId val="57657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574000"/>
        <c:crosses val="autoZero"/>
        <c:auto val="1"/>
        <c:lblAlgn val="ctr"/>
        <c:lblOffset val="100"/>
        <c:noMultiLvlLbl val="0"/>
      </c:catAx>
      <c:valAx>
        <c:axId val="576574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57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3.7905457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568512"/>
        <c:axId val="576571648"/>
      </c:barChart>
      <c:catAx>
        <c:axId val="57656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571648"/>
        <c:crosses val="autoZero"/>
        <c:auto val="1"/>
        <c:lblAlgn val="ctr"/>
        <c:lblOffset val="100"/>
        <c:noMultiLvlLbl val="0"/>
      </c:catAx>
      <c:valAx>
        <c:axId val="576571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56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25.287405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0232312"/>
        <c:axId val="800236624"/>
      </c:barChart>
      <c:catAx>
        <c:axId val="800232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0236624"/>
        <c:crosses val="autoZero"/>
        <c:auto val="1"/>
        <c:lblAlgn val="ctr"/>
        <c:lblOffset val="100"/>
        <c:noMultiLvlLbl val="0"/>
      </c:catAx>
      <c:valAx>
        <c:axId val="800236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0232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176.54326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569296"/>
        <c:axId val="576575960"/>
      </c:barChart>
      <c:catAx>
        <c:axId val="57656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575960"/>
        <c:crosses val="autoZero"/>
        <c:auto val="1"/>
        <c:lblAlgn val="ctr"/>
        <c:lblOffset val="100"/>
        <c:noMultiLvlLbl val="0"/>
      </c:catAx>
      <c:valAx>
        <c:axId val="576575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56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89.115380000000002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574784"/>
        <c:axId val="576575568"/>
      </c:barChart>
      <c:catAx>
        <c:axId val="57657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575568"/>
        <c:crosses val="autoZero"/>
        <c:auto val="1"/>
        <c:lblAlgn val="ctr"/>
        <c:lblOffset val="100"/>
        <c:noMultiLvlLbl val="0"/>
      </c:catAx>
      <c:valAx>
        <c:axId val="576575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57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6.4489999999999998</c:v>
                </c:pt>
                <c:pt idx="1">
                  <c:v>11.244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6569688"/>
        <c:axId val="576570080"/>
      </c:barChart>
      <c:catAx>
        <c:axId val="57656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570080"/>
        <c:crosses val="autoZero"/>
        <c:auto val="1"/>
        <c:lblAlgn val="ctr"/>
        <c:lblOffset val="100"/>
        <c:noMultiLvlLbl val="0"/>
      </c:catAx>
      <c:valAx>
        <c:axId val="57657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5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8.0634479999999993</c:v>
                </c:pt>
                <c:pt idx="1">
                  <c:v>9.6899289999999993</c:v>
                </c:pt>
                <c:pt idx="2">
                  <c:v>9.0053020000000004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570.33500000000004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571256"/>
        <c:axId val="800194048"/>
      </c:barChart>
      <c:catAx>
        <c:axId val="57657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0194048"/>
        <c:crosses val="autoZero"/>
        <c:auto val="1"/>
        <c:lblAlgn val="ctr"/>
        <c:lblOffset val="100"/>
        <c:noMultiLvlLbl val="0"/>
      </c:catAx>
      <c:valAx>
        <c:axId val="800194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57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18.369260000000001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0194440"/>
        <c:axId val="800192480"/>
      </c:barChart>
      <c:catAx>
        <c:axId val="80019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0192480"/>
        <c:crosses val="autoZero"/>
        <c:auto val="1"/>
        <c:lblAlgn val="ctr"/>
        <c:lblOffset val="100"/>
        <c:noMultiLvlLbl val="0"/>
      </c:catAx>
      <c:valAx>
        <c:axId val="800192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0194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79.972999999999999</c:v>
                </c:pt>
                <c:pt idx="1">
                  <c:v>7.2469999999999999</c:v>
                </c:pt>
                <c:pt idx="2">
                  <c:v>12.781000000000001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00197184"/>
        <c:axId val="800190912"/>
      </c:barChart>
      <c:catAx>
        <c:axId val="80019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0190912"/>
        <c:crosses val="autoZero"/>
        <c:auto val="1"/>
        <c:lblAlgn val="ctr"/>
        <c:lblOffset val="100"/>
        <c:noMultiLvlLbl val="0"/>
      </c:catAx>
      <c:valAx>
        <c:axId val="800190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019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2520.337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0195616"/>
        <c:axId val="800192872"/>
      </c:barChart>
      <c:catAx>
        <c:axId val="80019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0192872"/>
        <c:crosses val="autoZero"/>
        <c:auto val="1"/>
        <c:lblAlgn val="ctr"/>
        <c:lblOffset val="100"/>
        <c:noMultiLvlLbl val="0"/>
      </c:catAx>
      <c:valAx>
        <c:axId val="800192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0195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110.46142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0192088"/>
        <c:axId val="800193264"/>
      </c:barChart>
      <c:catAx>
        <c:axId val="80019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0193264"/>
        <c:crosses val="autoZero"/>
        <c:auto val="1"/>
        <c:lblAlgn val="ctr"/>
        <c:lblOffset val="100"/>
        <c:noMultiLvlLbl val="0"/>
      </c:catAx>
      <c:valAx>
        <c:axId val="800193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019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483.50905999999998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0193656"/>
        <c:axId val="800190520"/>
      </c:barChart>
      <c:catAx>
        <c:axId val="800193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0190520"/>
        <c:crosses val="autoZero"/>
        <c:auto val="1"/>
        <c:lblAlgn val="ctr"/>
        <c:lblOffset val="100"/>
        <c:noMultiLvlLbl val="0"/>
      </c:catAx>
      <c:valAx>
        <c:axId val="800190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0193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3.1319659999999998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0230352"/>
        <c:axId val="800230744"/>
      </c:barChart>
      <c:catAx>
        <c:axId val="80023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0230744"/>
        <c:crosses val="autoZero"/>
        <c:auto val="1"/>
        <c:lblAlgn val="ctr"/>
        <c:lblOffset val="100"/>
        <c:noMultiLvlLbl val="0"/>
      </c:catAx>
      <c:valAx>
        <c:axId val="800230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023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6061.7669999999998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0196008"/>
        <c:axId val="800196400"/>
      </c:barChart>
      <c:catAx>
        <c:axId val="800196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0196400"/>
        <c:crosses val="autoZero"/>
        <c:auto val="1"/>
        <c:lblAlgn val="ctr"/>
        <c:lblOffset val="100"/>
        <c:noMultiLvlLbl val="0"/>
      </c:catAx>
      <c:valAx>
        <c:axId val="800196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0196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14.782591999999999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3857160"/>
        <c:axId val="793855592"/>
      </c:barChart>
      <c:catAx>
        <c:axId val="79385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3855592"/>
        <c:crosses val="autoZero"/>
        <c:auto val="1"/>
        <c:lblAlgn val="ctr"/>
        <c:lblOffset val="100"/>
        <c:noMultiLvlLbl val="0"/>
      </c:catAx>
      <c:valAx>
        <c:axId val="793855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385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1.7947743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3857552"/>
        <c:axId val="793856768"/>
      </c:barChart>
      <c:catAx>
        <c:axId val="79385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3856768"/>
        <c:crosses val="autoZero"/>
        <c:auto val="1"/>
        <c:lblAlgn val="ctr"/>
        <c:lblOffset val="100"/>
        <c:noMultiLvlLbl val="0"/>
      </c:catAx>
      <c:valAx>
        <c:axId val="793856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385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290.20499999999998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0233880"/>
        <c:axId val="800234272"/>
      </c:barChart>
      <c:catAx>
        <c:axId val="800233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0234272"/>
        <c:crosses val="autoZero"/>
        <c:auto val="1"/>
        <c:lblAlgn val="ctr"/>
        <c:lblOffset val="100"/>
        <c:noMultiLvlLbl val="0"/>
      </c:catAx>
      <c:valAx>
        <c:axId val="800234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0233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1.4167765000000001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427328"/>
        <c:axId val="722427720"/>
      </c:barChart>
      <c:catAx>
        <c:axId val="72242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427720"/>
        <c:crosses val="autoZero"/>
        <c:auto val="1"/>
        <c:lblAlgn val="ctr"/>
        <c:lblOffset val="100"/>
        <c:noMultiLvlLbl val="0"/>
      </c:catAx>
      <c:valAx>
        <c:axId val="722427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42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18.485098000000001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434384"/>
        <c:axId val="722426936"/>
      </c:barChart>
      <c:catAx>
        <c:axId val="72243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426936"/>
        <c:crosses val="autoZero"/>
        <c:auto val="1"/>
        <c:lblAlgn val="ctr"/>
        <c:lblOffset val="100"/>
        <c:noMultiLvlLbl val="0"/>
      </c:catAx>
      <c:valAx>
        <c:axId val="722426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43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1.7947743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430464"/>
        <c:axId val="722431640"/>
      </c:barChart>
      <c:catAx>
        <c:axId val="72243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431640"/>
        <c:crosses val="autoZero"/>
        <c:auto val="1"/>
        <c:lblAlgn val="ctr"/>
        <c:lblOffset val="100"/>
        <c:noMultiLvlLbl val="0"/>
      </c:catAx>
      <c:valAx>
        <c:axId val="72243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43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597.73360000000002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191520"/>
        <c:axId val="508195048"/>
      </c:barChart>
      <c:catAx>
        <c:axId val="50819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195048"/>
        <c:crosses val="autoZero"/>
        <c:auto val="1"/>
        <c:lblAlgn val="ctr"/>
        <c:lblOffset val="100"/>
        <c:noMultiLvlLbl val="0"/>
      </c:catAx>
      <c:valAx>
        <c:axId val="50819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19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6.5689764000000004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195440"/>
        <c:axId val="508197008"/>
      </c:barChart>
      <c:catAx>
        <c:axId val="50819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197008"/>
        <c:crosses val="autoZero"/>
        <c:auto val="1"/>
        <c:lblAlgn val="ctr"/>
        <c:lblOffset val="100"/>
        <c:noMultiLvlLbl val="0"/>
      </c:catAx>
      <c:valAx>
        <c:axId val="50819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19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이연재, ID : H1310248)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11월 29일 10:55:06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2520.337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64.321740000000005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25.287405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79.972999999999999</v>
      </c>
      <c r="G8" s="59">
        <f>'DRIs DATA 입력'!G8</f>
        <v>7.2469999999999999</v>
      </c>
      <c r="H8" s="59">
        <f>'DRIs DATA 입력'!H8</f>
        <v>12.781000000000001</v>
      </c>
      <c r="I8" s="46"/>
      <c r="J8" s="59" t="s">
        <v>216</v>
      </c>
      <c r="K8" s="59">
        <f>'DRIs DATA 입력'!K8</f>
        <v>6.4489999999999998</v>
      </c>
      <c r="L8" s="59">
        <f>'DRIs DATA 입력'!L8</f>
        <v>11.244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570.33500000000004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18.369260000000001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3.1319659999999998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290.20499999999998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110.46142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1.8963331000000001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1.4167765000000001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18.485098000000001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1.7947743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597.73360000000002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6.5689764000000004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1.6052009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0.37354922000000002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483.50905999999998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1155.3987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6061.7669999999998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3343.453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109.15667999999999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108.50404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14.782591999999999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9.9242170000000005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3309.0762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0.54823010000000005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3.7905457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176.54326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89.115380000000002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60" sqref="G6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300</v>
      </c>
      <c r="B1" s="61" t="s">
        <v>301</v>
      </c>
      <c r="G1" s="62" t="s">
        <v>302</v>
      </c>
      <c r="H1" s="61" t="s">
        <v>303</v>
      </c>
    </row>
    <row r="3" spans="1:27" x14ac:dyDescent="0.3">
      <c r="A3" s="71" t="s">
        <v>277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304</v>
      </c>
      <c r="B4" s="69"/>
      <c r="C4" s="69"/>
      <c r="E4" s="66" t="s">
        <v>278</v>
      </c>
      <c r="F4" s="67"/>
      <c r="G4" s="67"/>
      <c r="H4" s="68"/>
      <c r="J4" s="66" t="s">
        <v>305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279</v>
      </c>
      <c r="V4" s="69"/>
      <c r="W4" s="69"/>
      <c r="X4" s="69"/>
      <c r="Y4" s="69"/>
      <c r="Z4" s="69"/>
    </row>
    <row r="5" spans="1:27" x14ac:dyDescent="0.3">
      <c r="A5" s="65"/>
      <c r="B5" s="65" t="s">
        <v>306</v>
      </c>
      <c r="C5" s="65" t="s">
        <v>307</v>
      </c>
      <c r="E5" s="65"/>
      <c r="F5" s="65" t="s">
        <v>50</v>
      </c>
      <c r="G5" s="65" t="s">
        <v>308</v>
      </c>
      <c r="H5" s="65" t="s">
        <v>46</v>
      </c>
      <c r="J5" s="65"/>
      <c r="K5" s="65" t="s">
        <v>309</v>
      </c>
      <c r="L5" s="65" t="s">
        <v>280</v>
      </c>
      <c r="N5" s="65"/>
      <c r="O5" s="65" t="s">
        <v>310</v>
      </c>
      <c r="P5" s="65" t="s">
        <v>285</v>
      </c>
      <c r="Q5" s="65" t="s">
        <v>312</v>
      </c>
      <c r="R5" s="65" t="s">
        <v>313</v>
      </c>
      <c r="S5" s="65" t="s">
        <v>314</v>
      </c>
      <c r="U5" s="65"/>
      <c r="V5" s="65" t="s">
        <v>310</v>
      </c>
      <c r="W5" s="65" t="s">
        <v>285</v>
      </c>
      <c r="X5" s="65" t="s">
        <v>311</v>
      </c>
      <c r="Y5" s="65" t="s">
        <v>281</v>
      </c>
      <c r="Z5" s="65" t="s">
        <v>314</v>
      </c>
    </row>
    <row r="6" spans="1:27" x14ac:dyDescent="0.3">
      <c r="A6" s="65" t="s">
        <v>315</v>
      </c>
      <c r="B6" s="65">
        <v>2400</v>
      </c>
      <c r="C6" s="65">
        <v>2520.337</v>
      </c>
      <c r="E6" s="65" t="s">
        <v>316</v>
      </c>
      <c r="F6" s="65">
        <v>55</v>
      </c>
      <c r="G6" s="65">
        <v>15</v>
      </c>
      <c r="H6" s="65">
        <v>7</v>
      </c>
      <c r="J6" s="65" t="s">
        <v>316</v>
      </c>
      <c r="K6" s="65">
        <v>0.1</v>
      </c>
      <c r="L6" s="65">
        <v>4</v>
      </c>
      <c r="N6" s="65" t="s">
        <v>317</v>
      </c>
      <c r="O6" s="65">
        <v>50</v>
      </c>
      <c r="P6" s="65">
        <v>60</v>
      </c>
      <c r="Q6" s="65">
        <v>0</v>
      </c>
      <c r="R6" s="65">
        <v>0</v>
      </c>
      <c r="S6" s="65">
        <v>64.321740000000005</v>
      </c>
      <c r="U6" s="65" t="s">
        <v>318</v>
      </c>
      <c r="V6" s="65">
        <v>0</v>
      </c>
      <c r="W6" s="65">
        <v>0</v>
      </c>
      <c r="X6" s="65">
        <v>25</v>
      </c>
      <c r="Y6" s="65">
        <v>0</v>
      </c>
      <c r="Z6" s="65">
        <v>25.287405</v>
      </c>
    </row>
    <row r="7" spans="1:27" x14ac:dyDescent="0.3">
      <c r="E7" s="65" t="s">
        <v>319</v>
      </c>
      <c r="F7" s="65">
        <v>65</v>
      </c>
      <c r="G7" s="65">
        <v>30</v>
      </c>
      <c r="H7" s="65">
        <v>20</v>
      </c>
      <c r="J7" s="65" t="s">
        <v>320</v>
      </c>
      <c r="K7" s="65">
        <v>1</v>
      </c>
      <c r="L7" s="65">
        <v>10</v>
      </c>
    </row>
    <row r="8" spans="1:27" x14ac:dyDescent="0.3">
      <c r="E8" s="65" t="s">
        <v>321</v>
      </c>
      <c r="F8" s="65">
        <v>79.972999999999999</v>
      </c>
      <c r="G8" s="65">
        <v>7.2469999999999999</v>
      </c>
      <c r="H8" s="65">
        <v>12.781000000000001</v>
      </c>
      <c r="J8" s="65" t="s">
        <v>322</v>
      </c>
      <c r="K8" s="65">
        <v>6.4489999999999998</v>
      </c>
      <c r="L8" s="65">
        <v>11.244</v>
      </c>
    </row>
    <row r="13" spans="1:27" x14ac:dyDescent="0.3">
      <c r="A13" s="70" t="s">
        <v>323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324</v>
      </c>
      <c r="B14" s="69"/>
      <c r="C14" s="69"/>
      <c r="D14" s="69"/>
      <c r="E14" s="69"/>
      <c r="F14" s="69"/>
      <c r="H14" s="69" t="s">
        <v>325</v>
      </c>
      <c r="I14" s="69"/>
      <c r="J14" s="69"/>
      <c r="K14" s="69"/>
      <c r="L14" s="69"/>
      <c r="M14" s="69"/>
      <c r="O14" s="69" t="s">
        <v>326</v>
      </c>
      <c r="P14" s="69"/>
      <c r="Q14" s="69"/>
      <c r="R14" s="69"/>
      <c r="S14" s="69"/>
      <c r="T14" s="69"/>
      <c r="V14" s="69" t="s">
        <v>327</v>
      </c>
      <c r="W14" s="69"/>
      <c r="X14" s="69"/>
      <c r="Y14" s="69"/>
      <c r="Z14" s="69"/>
      <c r="AA14" s="69"/>
    </row>
    <row r="15" spans="1:27" x14ac:dyDescent="0.3">
      <c r="A15" s="65"/>
      <c r="B15" s="65" t="s">
        <v>310</v>
      </c>
      <c r="C15" s="65" t="s">
        <v>328</v>
      </c>
      <c r="D15" s="65" t="s">
        <v>329</v>
      </c>
      <c r="E15" s="65" t="s">
        <v>281</v>
      </c>
      <c r="F15" s="65" t="s">
        <v>288</v>
      </c>
      <c r="H15" s="65"/>
      <c r="I15" s="65" t="s">
        <v>310</v>
      </c>
      <c r="J15" s="65" t="s">
        <v>330</v>
      </c>
      <c r="K15" s="65" t="s">
        <v>311</v>
      </c>
      <c r="L15" s="65" t="s">
        <v>281</v>
      </c>
      <c r="M15" s="65" t="s">
        <v>307</v>
      </c>
      <c r="O15" s="65"/>
      <c r="P15" s="65" t="s">
        <v>310</v>
      </c>
      <c r="Q15" s="65" t="s">
        <v>328</v>
      </c>
      <c r="R15" s="65" t="s">
        <v>311</v>
      </c>
      <c r="S15" s="65" t="s">
        <v>331</v>
      </c>
      <c r="T15" s="65" t="s">
        <v>288</v>
      </c>
      <c r="V15" s="65"/>
      <c r="W15" s="65" t="s">
        <v>332</v>
      </c>
      <c r="X15" s="65" t="s">
        <v>285</v>
      </c>
      <c r="Y15" s="65" t="s">
        <v>311</v>
      </c>
      <c r="Z15" s="65" t="s">
        <v>281</v>
      </c>
      <c r="AA15" s="65" t="s">
        <v>288</v>
      </c>
    </row>
    <row r="16" spans="1:27" x14ac:dyDescent="0.3">
      <c r="A16" s="65" t="s">
        <v>333</v>
      </c>
      <c r="B16" s="65">
        <v>550</v>
      </c>
      <c r="C16" s="65">
        <v>750</v>
      </c>
      <c r="D16" s="65">
        <v>0</v>
      </c>
      <c r="E16" s="65">
        <v>3000</v>
      </c>
      <c r="F16" s="65">
        <v>570.33500000000004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18.369260000000001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3.1319659999999998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290.20499999999998</v>
      </c>
    </row>
    <row r="23" spans="1:62" x14ac:dyDescent="0.3">
      <c r="A23" s="70" t="s">
        <v>334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335</v>
      </c>
      <c r="B24" s="69"/>
      <c r="C24" s="69"/>
      <c r="D24" s="69"/>
      <c r="E24" s="69"/>
      <c r="F24" s="69"/>
      <c r="H24" s="69" t="s">
        <v>336</v>
      </c>
      <c r="I24" s="69"/>
      <c r="J24" s="69"/>
      <c r="K24" s="69"/>
      <c r="L24" s="69"/>
      <c r="M24" s="69"/>
      <c r="O24" s="69" t="s">
        <v>282</v>
      </c>
      <c r="P24" s="69"/>
      <c r="Q24" s="69"/>
      <c r="R24" s="69"/>
      <c r="S24" s="69"/>
      <c r="T24" s="69"/>
      <c r="V24" s="69" t="s">
        <v>283</v>
      </c>
      <c r="W24" s="69"/>
      <c r="X24" s="69"/>
      <c r="Y24" s="69"/>
      <c r="Z24" s="69"/>
      <c r="AA24" s="69"/>
      <c r="AC24" s="69" t="s">
        <v>337</v>
      </c>
      <c r="AD24" s="69"/>
      <c r="AE24" s="69"/>
      <c r="AF24" s="69"/>
      <c r="AG24" s="69"/>
      <c r="AH24" s="69"/>
      <c r="AJ24" s="69" t="s">
        <v>284</v>
      </c>
      <c r="AK24" s="69"/>
      <c r="AL24" s="69"/>
      <c r="AM24" s="69"/>
      <c r="AN24" s="69"/>
      <c r="AO24" s="69"/>
      <c r="AQ24" s="69" t="s">
        <v>338</v>
      </c>
      <c r="AR24" s="69"/>
      <c r="AS24" s="69"/>
      <c r="AT24" s="69"/>
      <c r="AU24" s="69"/>
      <c r="AV24" s="69"/>
      <c r="AX24" s="69" t="s">
        <v>339</v>
      </c>
      <c r="AY24" s="69"/>
      <c r="AZ24" s="69"/>
      <c r="BA24" s="69"/>
      <c r="BB24" s="69"/>
      <c r="BC24" s="69"/>
      <c r="BE24" s="69" t="s">
        <v>340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341</v>
      </c>
      <c r="C25" s="65" t="s">
        <v>285</v>
      </c>
      <c r="D25" s="65" t="s">
        <v>312</v>
      </c>
      <c r="E25" s="65" t="s">
        <v>281</v>
      </c>
      <c r="F25" s="65" t="s">
        <v>288</v>
      </c>
      <c r="H25" s="65"/>
      <c r="I25" s="65" t="s">
        <v>310</v>
      </c>
      <c r="J25" s="65" t="s">
        <v>285</v>
      </c>
      <c r="K25" s="65" t="s">
        <v>311</v>
      </c>
      <c r="L25" s="65" t="s">
        <v>281</v>
      </c>
      <c r="M25" s="65" t="s">
        <v>307</v>
      </c>
      <c r="O25" s="65"/>
      <c r="P25" s="65" t="s">
        <v>310</v>
      </c>
      <c r="Q25" s="65" t="s">
        <v>285</v>
      </c>
      <c r="R25" s="65" t="s">
        <v>311</v>
      </c>
      <c r="S25" s="65" t="s">
        <v>281</v>
      </c>
      <c r="T25" s="65" t="s">
        <v>288</v>
      </c>
      <c r="V25" s="65"/>
      <c r="W25" s="65" t="s">
        <v>310</v>
      </c>
      <c r="X25" s="65" t="s">
        <v>285</v>
      </c>
      <c r="Y25" s="65" t="s">
        <v>311</v>
      </c>
      <c r="Z25" s="65" t="s">
        <v>281</v>
      </c>
      <c r="AA25" s="65" t="s">
        <v>288</v>
      </c>
      <c r="AC25" s="65"/>
      <c r="AD25" s="65" t="s">
        <v>310</v>
      </c>
      <c r="AE25" s="65" t="s">
        <v>330</v>
      </c>
      <c r="AF25" s="65" t="s">
        <v>311</v>
      </c>
      <c r="AG25" s="65" t="s">
        <v>281</v>
      </c>
      <c r="AH25" s="65" t="s">
        <v>288</v>
      </c>
      <c r="AJ25" s="65"/>
      <c r="AK25" s="65" t="s">
        <v>341</v>
      </c>
      <c r="AL25" s="65" t="s">
        <v>285</v>
      </c>
      <c r="AM25" s="65" t="s">
        <v>311</v>
      </c>
      <c r="AN25" s="65" t="s">
        <v>281</v>
      </c>
      <c r="AO25" s="65" t="s">
        <v>307</v>
      </c>
      <c r="AQ25" s="65"/>
      <c r="AR25" s="65" t="s">
        <v>310</v>
      </c>
      <c r="AS25" s="65" t="s">
        <v>330</v>
      </c>
      <c r="AT25" s="65" t="s">
        <v>311</v>
      </c>
      <c r="AU25" s="65" t="s">
        <v>331</v>
      </c>
      <c r="AV25" s="65" t="s">
        <v>307</v>
      </c>
      <c r="AX25" s="65"/>
      <c r="AY25" s="65" t="s">
        <v>310</v>
      </c>
      <c r="AZ25" s="65" t="s">
        <v>330</v>
      </c>
      <c r="BA25" s="65" t="s">
        <v>312</v>
      </c>
      <c r="BB25" s="65" t="s">
        <v>281</v>
      </c>
      <c r="BC25" s="65" t="s">
        <v>314</v>
      </c>
      <c r="BE25" s="65"/>
      <c r="BF25" s="65" t="s">
        <v>332</v>
      </c>
      <c r="BG25" s="65" t="s">
        <v>285</v>
      </c>
      <c r="BH25" s="65" t="s">
        <v>329</v>
      </c>
      <c r="BI25" s="65" t="s">
        <v>281</v>
      </c>
      <c r="BJ25" s="65" t="s">
        <v>288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110.46142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1.8963331000000001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1.4167765000000001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18.485098000000001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1.7947743</v>
      </c>
      <c r="AJ26" s="65" t="s">
        <v>342</v>
      </c>
      <c r="AK26" s="65">
        <v>320</v>
      </c>
      <c r="AL26" s="65">
        <v>400</v>
      </c>
      <c r="AM26" s="65">
        <v>0</v>
      </c>
      <c r="AN26" s="65">
        <v>1000</v>
      </c>
      <c r="AO26" s="65">
        <v>597.73360000000002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6.5689764000000004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1.6052009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0.37354922000000002</v>
      </c>
    </row>
    <row r="33" spans="1:68" x14ac:dyDescent="0.3">
      <c r="A33" s="70" t="s">
        <v>343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344</v>
      </c>
      <c r="B34" s="69"/>
      <c r="C34" s="69"/>
      <c r="D34" s="69"/>
      <c r="E34" s="69"/>
      <c r="F34" s="69"/>
      <c r="H34" s="69" t="s">
        <v>286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345</v>
      </c>
      <c r="W34" s="69"/>
      <c r="X34" s="69"/>
      <c r="Y34" s="69"/>
      <c r="Z34" s="69"/>
      <c r="AA34" s="69"/>
      <c r="AC34" s="69" t="s">
        <v>287</v>
      </c>
      <c r="AD34" s="69"/>
      <c r="AE34" s="69"/>
      <c r="AF34" s="69"/>
      <c r="AG34" s="69"/>
      <c r="AH34" s="69"/>
      <c r="AJ34" s="69" t="s">
        <v>346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332</v>
      </c>
      <c r="C35" s="65" t="s">
        <v>285</v>
      </c>
      <c r="D35" s="65" t="s">
        <v>311</v>
      </c>
      <c r="E35" s="65" t="s">
        <v>331</v>
      </c>
      <c r="F35" s="65" t="s">
        <v>307</v>
      </c>
      <c r="H35" s="65"/>
      <c r="I35" s="65" t="s">
        <v>310</v>
      </c>
      <c r="J35" s="65" t="s">
        <v>285</v>
      </c>
      <c r="K35" s="65" t="s">
        <v>329</v>
      </c>
      <c r="L35" s="65" t="s">
        <v>281</v>
      </c>
      <c r="M35" s="65" t="s">
        <v>314</v>
      </c>
      <c r="O35" s="65"/>
      <c r="P35" s="65" t="s">
        <v>310</v>
      </c>
      <c r="Q35" s="65" t="s">
        <v>328</v>
      </c>
      <c r="R35" s="65" t="s">
        <v>329</v>
      </c>
      <c r="S35" s="65" t="s">
        <v>281</v>
      </c>
      <c r="T35" s="65" t="s">
        <v>288</v>
      </c>
      <c r="V35" s="65"/>
      <c r="W35" s="65" t="s">
        <v>341</v>
      </c>
      <c r="X35" s="65" t="s">
        <v>330</v>
      </c>
      <c r="Y35" s="65" t="s">
        <v>329</v>
      </c>
      <c r="Z35" s="65" t="s">
        <v>313</v>
      </c>
      <c r="AA35" s="65" t="s">
        <v>288</v>
      </c>
      <c r="AC35" s="65"/>
      <c r="AD35" s="65" t="s">
        <v>341</v>
      </c>
      <c r="AE35" s="65" t="s">
        <v>330</v>
      </c>
      <c r="AF35" s="65" t="s">
        <v>329</v>
      </c>
      <c r="AG35" s="65" t="s">
        <v>281</v>
      </c>
      <c r="AH35" s="65" t="s">
        <v>288</v>
      </c>
      <c r="AJ35" s="65"/>
      <c r="AK35" s="65" t="s">
        <v>310</v>
      </c>
      <c r="AL35" s="65" t="s">
        <v>285</v>
      </c>
      <c r="AM35" s="65" t="s">
        <v>329</v>
      </c>
      <c r="AN35" s="65" t="s">
        <v>331</v>
      </c>
      <c r="AO35" s="65" t="s">
        <v>307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483.50905999999998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1155.3987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6061.7669999999998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3343.453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109.15667999999999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108.50404</v>
      </c>
    </row>
    <row r="43" spans="1:68" x14ac:dyDescent="0.3">
      <c r="A43" s="70" t="s">
        <v>289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290</v>
      </c>
      <c r="B44" s="69"/>
      <c r="C44" s="69"/>
      <c r="D44" s="69"/>
      <c r="E44" s="69"/>
      <c r="F44" s="69"/>
      <c r="H44" s="69" t="s">
        <v>291</v>
      </c>
      <c r="I44" s="69"/>
      <c r="J44" s="69"/>
      <c r="K44" s="69"/>
      <c r="L44" s="69"/>
      <c r="M44" s="69"/>
      <c r="O44" s="69" t="s">
        <v>347</v>
      </c>
      <c r="P44" s="69"/>
      <c r="Q44" s="69"/>
      <c r="R44" s="69"/>
      <c r="S44" s="69"/>
      <c r="T44" s="69"/>
      <c r="V44" s="69" t="s">
        <v>348</v>
      </c>
      <c r="W44" s="69"/>
      <c r="X44" s="69"/>
      <c r="Y44" s="69"/>
      <c r="Z44" s="69"/>
      <c r="AA44" s="69"/>
      <c r="AC44" s="69" t="s">
        <v>292</v>
      </c>
      <c r="AD44" s="69"/>
      <c r="AE44" s="69"/>
      <c r="AF44" s="69"/>
      <c r="AG44" s="69"/>
      <c r="AH44" s="69"/>
      <c r="AJ44" s="69" t="s">
        <v>293</v>
      </c>
      <c r="AK44" s="69"/>
      <c r="AL44" s="69"/>
      <c r="AM44" s="69"/>
      <c r="AN44" s="69"/>
      <c r="AO44" s="69"/>
      <c r="AQ44" s="69" t="s">
        <v>294</v>
      </c>
      <c r="AR44" s="69"/>
      <c r="AS44" s="69"/>
      <c r="AT44" s="69"/>
      <c r="AU44" s="69"/>
      <c r="AV44" s="69"/>
      <c r="AX44" s="69" t="s">
        <v>349</v>
      </c>
      <c r="AY44" s="69"/>
      <c r="AZ44" s="69"/>
      <c r="BA44" s="69"/>
      <c r="BB44" s="69"/>
      <c r="BC44" s="69"/>
      <c r="BE44" s="69" t="s">
        <v>295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341</v>
      </c>
      <c r="C45" s="65" t="s">
        <v>285</v>
      </c>
      <c r="D45" s="65" t="s">
        <v>311</v>
      </c>
      <c r="E45" s="65" t="s">
        <v>281</v>
      </c>
      <c r="F45" s="65" t="s">
        <v>288</v>
      </c>
      <c r="H45" s="65"/>
      <c r="I45" s="65" t="s">
        <v>310</v>
      </c>
      <c r="J45" s="65" t="s">
        <v>285</v>
      </c>
      <c r="K45" s="65" t="s">
        <v>329</v>
      </c>
      <c r="L45" s="65" t="s">
        <v>331</v>
      </c>
      <c r="M45" s="65" t="s">
        <v>288</v>
      </c>
      <c r="O45" s="65"/>
      <c r="P45" s="65" t="s">
        <v>341</v>
      </c>
      <c r="Q45" s="65" t="s">
        <v>330</v>
      </c>
      <c r="R45" s="65" t="s">
        <v>329</v>
      </c>
      <c r="S45" s="65" t="s">
        <v>281</v>
      </c>
      <c r="T45" s="65" t="s">
        <v>288</v>
      </c>
      <c r="V45" s="65"/>
      <c r="W45" s="65" t="s">
        <v>310</v>
      </c>
      <c r="X45" s="65" t="s">
        <v>285</v>
      </c>
      <c r="Y45" s="65" t="s">
        <v>329</v>
      </c>
      <c r="Z45" s="65" t="s">
        <v>313</v>
      </c>
      <c r="AA45" s="65" t="s">
        <v>288</v>
      </c>
      <c r="AC45" s="65"/>
      <c r="AD45" s="65" t="s">
        <v>310</v>
      </c>
      <c r="AE45" s="65" t="s">
        <v>285</v>
      </c>
      <c r="AF45" s="65" t="s">
        <v>329</v>
      </c>
      <c r="AG45" s="65" t="s">
        <v>331</v>
      </c>
      <c r="AH45" s="65" t="s">
        <v>288</v>
      </c>
      <c r="AJ45" s="65"/>
      <c r="AK45" s="65" t="s">
        <v>310</v>
      </c>
      <c r="AL45" s="65" t="s">
        <v>330</v>
      </c>
      <c r="AM45" s="65" t="s">
        <v>311</v>
      </c>
      <c r="AN45" s="65" t="s">
        <v>331</v>
      </c>
      <c r="AO45" s="65" t="s">
        <v>314</v>
      </c>
      <c r="AQ45" s="65"/>
      <c r="AR45" s="65" t="s">
        <v>310</v>
      </c>
      <c r="AS45" s="65" t="s">
        <v>285</v>
      </c>
      <c r="AT45" s="65" t="s">
        <v>312</v>
      </c>
      <c r="AU45" s="65" t="s">
        <v>313</v>
      </c>
      <c r="AV45" s="65" t="s">
        <v>288</v>
      </c>
      <c r="AX45" s="65"/>
      <c r="AY45" s="65" t="s">
        <v>310</v>
      </c>
      <c r="AZ45" s="65" t="s">
        <v>285</v>
      </c>
      <c r="BA45" s="65" t="s">
        <v>311</v>
      </c>
      <c r="BB45" s="65" t="s">
        <v>281</v>
      </c>
      <c r="BC45" s="65" t="s">
        <v>314</v>
      </c>
      <c r="BE45" s="65"/>
      <c r="BF45" s="65" t="s">
        <v>310</v>
      </c>
      <c r="BG45" s="65" t="s">
        <v>285</v>
      </c>
      <c r="BH45" s="65" t="s">
        <v>312</v>
      </c>
      <c r="BI45" s="65" t="s">
        <v>313</v>
      </c>
      <c r="BJ45" s="65" t="s">
        <v>288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14.782591999999999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9.9242170000000005</v>
      </c>
      <c r="O46" s="65" t="s">
        <v>296</v>
      </c>
      <c r="P46" s="65">
        <v>600</v>
      </c>
      <c r="Q46" s="65">
        <v>800</v>
      </c>
      <c r="R46" s="65">
        <v>0</v>
      </c>
      <c r="S46" s="65">
        <v>10000</v>
      </c>
      <c r="T46" s="65">
        <v>3309.0762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0.54823010000000005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3.7905457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176.54326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89.115380000000002</v>
      </c>
      <c r="AX46" s="65" t="s">
        <v>350</v>
      </c>
      <c r="AY46" s="65"/>
      <c r="AZ46" s="65"/>
      <c r="BA46" s="65"/>
      <c r="BB46" s="65"/>
      <c r="BC46" s="65"/>
      <c r="BE46" s="65" t="s">
        <v>297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5" sqref="E25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298</v>
      </c>
      <c r="B2" s="61" t="s">
        <v>299</v>
      </c>
      <c r="C2" s="61" t="s">
        <v>276</v>
      </c>
      <c r="D2" s="61">
        <v>48</v>
      </c>
      <c r="E2" s="61">
        <v>2520.337</v>
      </c>
      <c r="F2" s="61">
        <v>402.47998000000001</v>
      </c>
      <c r="G2" s="61">
        <v>36.470066000000003</v>
      </c>
      <c r="H2" s="61">
        <v>22.760752</v>
      </c>
      <c r="I2" s="61">
        <v>13.709315999999999</v>
      </c>
      <c r="J2" s="61">
        <v>64.321740000000005</v>
      </c>
      <c r="K2" s="61">
        <v>39.100265999999998</v>
      </c>
      <c r="L2" s="61">
        <v>25.221474000000001</v>
      </c>
      <c r="M2" s="61">
        <v>25.287405</v>
      </c>
      <c r="N2" s="61">
        <v>1.7920902000000001</v>
      </c>
      <c r="O2" s="61">
        <v>12.698949000000001</v>
      </c>
      <c r="P2" s="61">
        <v>1339.0641000000001</v>
      </c>
      <c r="Q2" s="61">
        <v>27.646887</v>
      </c>
      <c r="R2" s="61">
        <v>570.33500000000004</v>
      </c>
      <c r="S2" s="61">
        <v>78.221053999999995</v>
      </c>
      <c r="T2" s="61">
        <v>5905.3680000000004</v>
      </c>
      <c r="U2" s="61">
        <v>3.1319659999999998</v>
      </c>
      <c r="V2" s="61">
        <v>18.369260000000001</v>
      </c>
      <c r="W2" s="61">
        <v>290.20499999999998</v>
      </c>
      <c r="X2" s="61">
        <v>110.46142</v>
      </c>
      <c r="Y2" s="61">
        <v>1.8963331000000001</v>
      </c>
      <c r="Z2" s="61">
        <v>1.4167765000000001</v>
      </c>
      <c r="AA2" s="61">
        <v>18.485098000000001</v>
      </c>
      <c r="AB2" s="61">
        <v>1.7947743</v>
      </c>
      <c r="AC2" s="61">
        <v>597.73360000000002</v>
      </c>
      <c r="AD2" s="61">
        <v>6.5689764000000004</v>
      </c>
      <c r="AE2" s="61">
        <v>1.6052009</v>
      </c>
      <c r="AF2" s="61">
        <v>0.37354922000000002</v>
      </c>
      <c r="AG2" s="61">
        <v>483.50905999999998</v>
      </c>
      <c r="AH2" s="61">
        <v>307.46667000000002</v>
      </c>
      <c r="AI2" s="61">
        <v>176.04239999999999</v>
      </c>
      <c r="AJ2" s="61">
        <v>1155.3987</v>
      </c>
      <c r="AK2" s="61">
        <v>6061.7669999999998</v>
      </c>
      <c r="AL2" s="61">
        <v>109.15667999999999</v>
      </c>
      <c r="AM2" s="61">
        <v>3343.453</v>
      </c>
      <c r="AN2" s="61">
        <v>108.50404</v>
      </c>
      <c r="AO2" s="61">
        <v>14.782591999999999</v>
      </c>
      <c r="AP2" s="61">
        <v>11.851126000000001</v>
      </c>
      <c r="AQ2" s="61">
        <v>2.9314662999999999</v>
      </c>
      <c r="AR2" s="61">
        <v>9.9242170000000005</v>
      </c>
      <c r="AS2" s="61">
        <v>3309.0762</v>
      </c>
      <c r="AT2" s="61">
        <v>0.54823010000000005</v>
      </c>
      <c r="AU2" s="61">
        <v>3.7905457</v>
      </c>
      <c r="AV2" s="61">
        <v>176.54326</v>
      </c>
      <c r="AW2" s="61">
        <v>89.115380000000002</v>
      </c>
      <c r="AX2" s="61">
        <v>0.18421292</v>
      </c>
      <c r="AY2" s="61">
        <v>1.2645384</v>
      </c>
      <c r="AZ2" s="61">
        <v>241.09267</v>
      </c>
      <c r="BA2" s="61">
        <v>26.763338000000001</v>
      </c>
      <c r="BB2" s="61">
        <v>8.0634479999999993</v>
      </c>
      <c r="BC2" s="61">
        <v>9.6899289999999993</v>
      </c>
      <c r="BD2" s="61">
        <v>9.0053020000000004</v>
      </c>
      <c r="BE2" s="61">
        <v>0.60611755</v>
      </c>
      <c r="BF2" s="61">
        <v>2.3603093999999998</v>
      </c>
      <c r="BG2" s="61">
        <v>1.1518281E-3</v>
      </c>
      <c r="BH2" s="61">
        <v>1.0008367000000001E-2</v>
      </c>
      <c r="BI2" s="61">
        <v>8.2561059999999992E-3</v>
      </c>
      <c r="BJ2" s="61">
        <v>3.6647106999999998E-2</v>
      </c>
      <c r="BK2" s="61">
        <v>8.8602166000000004E-5</v>
      </c>
      <c r="BL2" s="61">
        <v>0.30463642000000002</v>
      </c>
      <c r="BM2" s="61">
        <v>4.0058049999999996</v>
      </c>
      <c r="BN2" s="61">
        <v>1.2898677999999999</v>
      </c>
      <c r="BO2" s="61">
        <v>66.938569999999999</v>
      </c>
      <c r="BP2" s="61">
        <v>11.851253</v>
      </c>
      <c r="BQ2" s="61">
        <v>20.160892</v>
      </c>
      <c r="BR2" s="61">
        <v>72.747690000000006</v>
      </c>
      <c r="BS2" s="61">
        <v>30.506032999999999</v>
      </c>
      <c r="BT2" s="61">
        <v>14.956098000000001</v>
      </c>
      <c r="BU2" s="61">
        <v>2.0482482E-2</v>
      </c>
      <c r="BV2" s="61">
        <v>4.3324864999999997E-2</v>
      </c>
      <c r="BW2" s="61">
        <v>0.95726204000000004</v>
      </c>
      <c r="BX2" s="61">
        <v>1.3833896000000001</v>
      </c>
      <c r="BY2" s="61">
        <v>8.7113529999999995E-2</v>
      </c>
      <c r="BZ2" s="61">
        <v>3.5488902000000003E-4</v>
      </c>
      <c r="CA2" s="61">
        <v>0.77602863</v>
      </c>
      <c r="CB2" s="61">
        <v>2.1242621999999999E-2</v>
      </c>
      <c r="CC2" s="61">
        <v>0.11057047</v>
      </c>
      <c r="CD2" s="61">
        <v>1.3002596</v>
      </c>
      <c r="CE2" s="61">
        <v>2.2895003000000001E-2</v>
      </c>
      <c r="CF2" s="61">
        <v>0.27442836999999998</v>
      </c>
      <c r="CG2" s="61">
        <v>4.9500000000000003E-7</v>
      </c>
      <c r="CH2" s="61">
        <v>2.6797634000000001E-2</v>
      </c>
      <c r="CI2" s="61">
        <v>6.3704499999999997E-3</v>
      </c>
      <c r="CJ2" s="61">
        <v>3.0112899999999998</v>
      </c>
      <c r="CK2" s="61">
        <v>5.6650735999999998E-3</v>
      </c>
      <c r="CL2" s="61">
        <v>0.40784009999999998</v>
      </c>
      <c r="CM2" s="61">
        <v>3.6786045999999999</v>
      </c>
      <c r="CN2" s="61">
        <v>2267.3606</v>
      </c>
      <c r="CO2" s="61">
        <v>3886.0239999999999</v>
      </c>
      <c r="CP2" s="61">
        <v>1863.7483</v>
      </c>
      <c r="CQ2" s="61">
        <v>784.43110000000001</v>
      </c>
      <c r="CR2" s="61">
        <v>419.767</v>
      </c>
      <c r="CS2" s="61">
        <v>519.84735000000001</v>
      </c>
      <c r="CT2" s="61">
        <v>2221.0039999999999</v>
      </c>
      <c r="CU2" s="61">
        <v>1206.2040999999999</v>
      </c>
      <c r="CV2" s="61">
        <v>1743.9905000000001</v>
      </c>
      <c r="CW2" s="61">
        <v>1301.7588000000001</v>
      </c>
      <c r="CX2" s="61">
        <v>426.75970000000001</v>
      </c>
      <c r="CY2" s="61">
        <v>3068.1963000000001</v>
      </c>
      <c r="CZ2" s="61">
        <v>1330.9603999999999</v>
      </c>
      <c r="DA2" s="61">
        <v>3133.8892000000001</v>
      </c>
      <c r="DB2" s="61">
        <v>3335.9531000000002</v>
      </c>
      <c r="DC2" s="61">
        <v>4111.8306000000002</v>
      </c>
      <c r="DD2" s="61">
        <v>7261.1719999999996</v>
      </c>
      <c r="DE2" s="61">
        <v>1272.2112999999999</v>
      </c>
      <c r="DF2" s="61">
        <v>4163.0079999999998</v>
      </c>
      <c r="DG2" s="61">
        <v>1544.0732</v>
      </c>
      <c r="DH2" s="61">
        <v>89.134979999999999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26.763338000000001</v>
      </c>
      <c r="B6">
        <f>BB2</f>
        <v>8.0634479999999993</v>
      </c>
      <c r="C6">
        <f>BC2</f>
        <v>9.6899289999999993</v>
      </c>
      <c r="D6">
        <f>BD2</f>
        <v>9.0053020000000004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N13" sqref="N1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27081</v>
      </c>
      <c r="C2" s="56">
        <f ca="1">YEAR(TODAY())-YEAR(B2)+IF(TODAY()&gt;=DATE(YEAR(TODAY()),MONTH(B2),DAY(B2)),0,-1)</f>
        <v>48</v>
      </c>
      <c r="E2" s="52">
        <v>163.1</v>
      </c>
      <c r="F2" s="53" t="s">
        <v>39</v>
      </c>
      <c r="G2" s="52">
        <v>56.4</v>
      </c>
      <c r="H2" s="51" t="s">
        <v>41</v>
      </c>
      <c r="I2" s="72">
        <f>ROUND(G3/E3^2,1)</f>
        <v>21.2</v>
      </c>
    </row>
    <row r="3" spans="1:9" x14ac:dyDescent="0.3">
      <c r="E3" s="51">
        <f>E2/100</f>
        <v>1.631</v>
      </c>
      <c r="F3" s="51" t="s">
        <v>40</v>
      </c>
      <c r="G3" s="51">
        <f>G2</f>
        <v>56.4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44893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이연재, ID : H1310248)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11월 29일 10:55:06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7" sqref="Z2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44893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48</v>
      </c>
      <c r="G12" s="137"/>
      <c r="H12" s="137"/>
      <c r="I12" s="137"/>
      <c r="K12" s="128">
        <f>'개인정보 및 신체계측 입력'!E2</f>
        <v>163.1</v>
      </c>
      <c r="L12" s="129"/>
      <c r="M12" s="122">
        <f>'개인정보 및 신체계측 입력'!G2</f>
        <v>56.4</v>
      </c>
      <c r="N12" s="123"/>
      <c r="O12" s="118" t="s">
        <v>271</v>
      </c>
      <c r="P12" s="112"/>
      <c r="Q12" s="115">
        <f>'개인정보 및 신체계측 입력'!I2</f>
        <v>21.2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이연재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79.972999999999999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7.2469999999999999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12.781000000000001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11.2</v>
      </c>
      <c r="L72" s="36" t="s">
        <v>53</v>
      </c>
      <c r="M72" s="36">
        <f>ROUND('DRIs DATA'!K8,1)</f>
        <v>6.4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76.040000000000006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153.08000000000001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110.46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119.65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60.44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404.12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147.83000000000001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2022-11-29T01:58:31Z</dcterms:modified>
</cp:coreProperties>
</file>