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<sst xmlns="http://schemas.openxmlformats.org/spreadsheetml/2006/main" count="692" uniqueCount="337">
  <si>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</si>
  <si>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</si>
  <si>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</si>
  <si>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</si>
  <si>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</si>
  <si>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</si>
  <si>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</si>
  <si>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</si>
  <si>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</si>
  <si>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</si>
  <si>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</si>
  <si>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</si>
  <si>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</si>
  <si>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</si>
  <si>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</si>
  <si>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</si>
  <si>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</si>
  <si>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</si>
  <si>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</si>
  <si>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</si>
  <si>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</si>
  <si>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</si>
  <si>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</si>
  <si>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</si>
  <si>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</si>
  <si>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</si>
  <si>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</si>
  <si>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</si>
  <si>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</si>
  <si>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</si>
  <si>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</si>
  <si>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</si>
  <si>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</si>
  <si>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</si>
  <si>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</si>
  <si>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</si>
  <si>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</si>
  <si>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</si>
  <si>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</si>
  <si>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</si>
  <si>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</si>
  <si>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</si>
  <si>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</si>
  <si>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</si>
  <si>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</si>
  <si>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</si>
  <si>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</si>
  <si>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</si>
  <si>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</si>
  <si>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</si>
  <si>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</si>
  <si>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</si>
  <si>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</si>
  <si>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</si>
  <si>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</si>
  <si>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</si>
  <si>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</si>
  <si>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</si>
  <si>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</si>
  <si>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</si>
  <si>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</si>
  <si>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</si>
  <si>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</si>
  <si>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</si>
  <si>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</si>
  <si>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</si>
  <si>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</si>
  <si>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</si>
  <si>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</si>
  <si>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</si>
  <si>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</si>
  <si>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</si>
  <si>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</si>
  <si>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</si>
  <si>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</si>
  <si>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</si>
  <si>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</si>
  <si>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</si>
  <si>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</si>
  <si>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</si>
  <si>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</si>
  <si>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</si>
  <si>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</si>
  <si>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</si>
  <si>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</si>
  <si>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</si>
  <si>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</si>
  <si>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</si>
  <si>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</si>
  <si>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</si>
  <si>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</si>
  <si>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</si>
  <si>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</si>
  <si>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</si>
  <si>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</si>
  <si>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</si>
  <si>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</si>
  <si>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</si>
  <si>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</si>
  <si>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</si>
  <si>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</si>
  <si>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</si>
  <si>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</si>
  <si>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</si>
  <si>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</si>
  <si>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</si>
  <si>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</si>
  <si>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</si>
  <si>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</si>
  <si>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</si>
  <si>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</si>
  <si>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</si>
  <si>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</si>
  <si>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</si>
  <si>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</si>
  <si>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</si>
  <si>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</si>
  <si>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</si>
  <si>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</si>
  <si>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</si>
  <si>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</si>
  <si>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</si>
  <si>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</si>
  <si>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</si>
  <si>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</si>
  <si>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</si>
  <si>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</si>
  <si>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</si>
  <si>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</si>
  <si>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</si>
  <si>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</si>
  <si>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</si>
  <si>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</si>
  <si>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</si>
  <si>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</si>
  <si>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</si>
  <si>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</si>
  <si>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</si>
  <si>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</si>
  <si>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</si>
  <si>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</si>
  <si>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</si>
  <si>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</si>
  <si>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</si>
  <si>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</si>
  <si>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</si>
  <si>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</si>
  <si>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</si>
  <si>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</si>
  <si>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</si>
  <si>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</si>
  <si>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</si>
  <si>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</si>
  <si>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</si>
  <si>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</si>
  <si>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</si>
  <si>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</si>
  <si>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</si>
  <si>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</si>
  <si>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</si>
  <si>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</si>
  <si>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</si>
  <si>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</si>
  <si>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</si>
  <si>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</si>
  <si>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</si>
  <si>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</si>
  <si>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</si>
  <si>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</si>
  <si>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</si>
  <si>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</si>
  <si>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</si>
  <si>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</si>
  <si>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</si>
  <si>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</si>
  <si>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</si>
  <si>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</si>
  <si>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</si>
  <si>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</si>
  <si>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</si>
  <si>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</si>
  <si>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</si>
  <si>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</si>
  <si>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</si>
  <si>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</si>
  <si>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</si>
  <si>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</si>
  <si>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</si>
  <si>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</si>
  <si>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</si>
  <si>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</si>
  <si>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</si>
  <si>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</si>
  <si>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</si>
  <si>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</si>
  <si>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</si>
  <si>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</si>
  <si>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</si>
  <si>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</si>
  <si>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</si>
  <si>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</si>
  <si>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</si>
  <si>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</si>
  <si>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</si>
  <si>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</si>
  <si>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</si>
  <si>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</si>
  <si>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</si>
  <si>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</si>
  <si>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</si>
  <si>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</si>
  <si>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</si>
  <si>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</si>
  <si>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</si>
  <si>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</si>
  <si>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</si>
  <si>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</si>
  <si>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</si>
  <si>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</si>
  <si>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</si>
  <si>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</si>
  <si>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</si>
  <si>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</si>
  <si>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</si>
  <si>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</si>
  <si>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</si>
  <si>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</si>
  <si>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</si>
  <si>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</si>
  <si>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</si>
  <si>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</si>
  <si>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</si>
  <si>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</si>
  <si>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</si>
  <si>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</si>
  <si>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</si>
  <si>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</si>
  <si>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</si>
  <si>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</si>
  <si>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</si>
  <si>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</si>
  <si>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</si>
  <si>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</si>
  <si>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</si>
  <si>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</si>
  <si>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</si>
  <si>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</si>
  <si>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</si>
  <si>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</si>
  <si>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</si>
  <si>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</si>
  <si>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</si>
  <si>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</si>
  <si>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</si>
  <si>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</si>
  <si>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</si>
  <si>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</si>
  <si>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</si>
  <si>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</si>
  <si>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</si>
  <si>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</si>
  <si>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</si>
  <si>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</si>
  <si>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</si>
  <si>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</si>
  <si>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</si>
  <si>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</si>
  <si>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</si>
  <si>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</si>
  <si>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</si>
  <si>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</si>
  <si>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</si>
  <si>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</si>
  <si>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</si>
  <si>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</si>
  <si>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</si>
  <si>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</si>
  <si>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</si>
  <si>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</si>
  <si>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</si>
  <si>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</si>
  <si>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</si>
  <si>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</si>
  <si>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</si>
  <si>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</si>
  <si>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</si>
  <si>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</si>
  <si>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비타민B6</t>
    <phoneticPr fontId="1" type="noConversion"/>
  </si>
  <si>
    <t>판토텐산</t>
    <phoneticPr fontId="1" type="noConversion"/>
  </si>
  <si>
    <t>인</t>
    <phoneticPr fontId="1" type="noConversion"/>
  </si>
  <si>
    <t>구리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</si>
  <si>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</si>
  <si>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</si>
  <si>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</si>
  <si>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불포화지방산</t>
    <phoneticPr fontId="1" type="noConversion"/>
  </si>
  <si>
    <t>비타민A(μg RAE/일)</t>
    <phoneticPr fontId="1" type="noConversion"/>
  </si>
  <si>
    <t>수용성 비타민</t>
    <phoneticPr fontId="1" type="noConversion"/>
  </si>
  <si>
    <t>염소</t>
    <phoneticPr fontId="1" type="noConversion"/>
  </si>
  <si>
    <t>불소</t>
    <phoneticPr fontId="1" type="noConversion"/>
  </si>
  <si>
    <t>마그네슘</t>
    <phoneticPr fontId="1" type="noConversion"/>
  </si>
  <si>
    <t>아연</t>
    <phoneticPr fontId="1" type="noConversion"/>
  </si>
  <si>
    <t>지방</t>
    <phoneticPr fontId="1" type="noConversion"/>
  </si>
  <si>
    <t>n-3불포화</t>
    <phoneticPr fontId="1" type="noConversion"/>
  </si>
  <si>
    <t>비타민E</t>
    <phoneticPr fontId="1" type="noConversion"/>
  </si>
  <si>
    <t>비타민K</t>
    <phoneticPr fontId="1" type="noConversion"/>
  </si>
  <si>
    <t>비타민C</t>
    <phoneticPr fontId="1" type="noConversion"/>
  </si>
  <si>
    <t>니아신</t>
    <phoneticPr fontId="1" type="noConversion"/>
  </si>
  <si>
    <t>칼륨</t>
    <phoneticPr fontId="1" type="noConversion"/>
  </si>
  <si>
    <t>철</t>
    <phoneticPr fontId="1" type="noConversion"/>
  </si>
  <si>
    <t>요오드</t>
    <phoneticPr fontId="1" type="noConversion"/>
  </si>
  <si>
    <t>크롬(ug/일)</t>
    <phoneticPr fontId="1" type="noConversion"/>
  </si>
  <si>
    <t>M</t>
  </si>
  <si>
    <t>정보</t>
    <phoneticPr fontId="1" type="noConversion"/>
  </si>
  <si>
    <t>충분섭취량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</si>
  <si>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</si>
  <si>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</si>
  <si>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</si>
  <si>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</si>
  <si>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평균필요량</t>
    <phoneticPr fontId="1" type="noConversion"/>
  </si>
  <si>
    <t>티아민</t>
    <phoneticPr fontId="1" type="noConversion"/>
  </si>
  <si>
    <t>비타민B12</t>
    <phoneticPr fontId="1" type="noConversion"/>
  </si>
  <si>
    <t>비오틴</t>
    <phoneticPr fontId="1" type="noConversion"/>
  </si>
  <si>
    <t>셀레늄</t>
    <phoneticPr fontId="1" type="noConversion"/>
  </si>
  <si>
    <t>H1310249</t>
  </si>
  <si>
    <t>정경호</t>
  </si>
  <si>
    <t>(설문지 : FFQ 95문항 설문지, 사용자 : 정경호, ID : H1310249)</t>
  </si>
  <si>
    <t>2022년 12월 06일 10:20:22</t>
  </si>
  <si>
    <t>섭취량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</si>
  <si>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</si>
  <si>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</si>
  <si>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</si>
  <si>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리보플라빈</t>
    <phoneticPr fontId="1" type="noConversion"/>
  </si>
  <si>
    <t>엽산</t>
    <phoneticPr fontId="1" type="noConversion"/>
  </si>
  <si>
    <t>엽산(μg DFE/일)</t>
    <phoneticPr fontId="1" type="noConversion"/>
  </si>
  <si>
    <t>다량 무기질</t>
    <phoneticPr fontId="1" type="noConversion"/>
  </si>
  <si>
    <t>미량 무기질</t>
    <phoneticPr fontId="1" type="noConversion"/>
  </si>
  <si>
    <t>망간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</si>
</sst>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90.005889999999994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014208"/>
        <c:axId val="551008720"/>
      </c:barChart>
      <c:catAx>
        <c:axId val="55101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008720"/>
        <c:crosses val="autoZero"/>
        <c:auto val="1"/>
        <c:lblAlgn val="ctr"/>
        <c:lblOffset val="100"/>
        <c:noMultiLvlLbl val="0"/>
      </c:catAx>
      <c:valAx>
        <c:axId val="55100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01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1.9935050000000001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969408"/>
        <c:axId val="564971368"/>
      </c:barChart>
      <c:catAx>
        <c:axId val="56496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971368"/>
        <c:crosses val="autoZero"/>
        <c:auto val="1"/>
        <c:lblAlgn val="ctr"/>
        <c:lblOffset val="100"/>
        <c:noMultiLvlLbl val="0"/>
      </c:catAx>
      <c:valAx>
        <c:axId val="56497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96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0.64420562999999997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011856"/>
        <c:axId val="551012248"/>
      </c:barChart>
      <c:catAx>
        <c:axId val="55101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012248"/>
        <c:crosses val="autoZero"/>
        <c:auto val="1"/>
        <c:lblAlgn val="ctr"/>
        <c:lblOffset val="100"/>
        <c:noMultiLvlLbl val="0"/>
      </c:catAx>
      <c:valAx>
        <c:axId val="551012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01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1676.8776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52960"/>
        <c:axId val="552649432"/>
      </c:barChart>
      <c:catAx>
        <c:axId val="55265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49432"/>
        <c:crosses val="autoZero"/>
        <c:auto val="1"/>
        <c:lblAlgn val="ctr"/>
        <c:lblOffset val="100"/>
        <c:noMultiLvlLbl val="0"/>
      </c:catAx>
      <c:valAx>
        <c:axId val="552649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5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4999.8535000000002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53352"/>
        <c:axId val="552649824"/>
      </c:barChart>
      <c:catAx>
        <c:axId val="55265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49824"/>
        <c:crosses val="autoZero"/>
        <c:auto val="1"/>
        <c:lblAlgn val="ctr"/>
        <c:lblOffset val="100"/>
        <c:noMultiLvlLbl val="0"/>
      </c:catAx>
      <c:valAx>
        <c:axId val="5526498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5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168.84296000000001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48648"/>
        <c:axId val="552647864"/>
      </c:barChart>
      <c:catAx>
        <c:axId val="55264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47864"/>
        <c:crosses val="autoZero"/>
        <c:auto val="1"/>
        <c:lblAlgn val="ctr"/>
        <c:lblOffset val="100"/>
        <c:noMultiLvlLbl val="0"/>
      </c:catAx>
      <c:valAx>
        <c:axId val="552647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4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151.56130999999999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51784"/>
        <c:axId val="552652568"/>
      </c:barChart>
      <c:catAx>
        <c:axId val="55265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52568"/>
        <c:crosses val="autoZero"/>
        <c:auto val="1"/>
        <c:lblAlgn val="ctr"/>
        <c:lblOffset val="100"/>
        <c:noMultiLvlLbl val="0"/>
      </c:catAx>
      <c:valAx>
        <c:axId val="552652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5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16.466906000000002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46688"/>
        <c:axId val="552647080"/>
      </c:barChart>
      <c:catAx>
        <c:axId val="55264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47080"/>
        <c:crosses val="autoZero"/>
        <c:auto val="1"/>
        <c:lblAlgn val="ctr"/>
        <c:lblOffset val="100"/>
        <c:noMultiLvlLbl val="0"/>
      </c:catAx>
      <c:valAx>
        <c:axId val="552647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4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758.30510000000004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47472"/>
        <c:axId val="552648256"/>
      </c:barChart>
      <c:catAx>
        <c:axId val="55264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48256"/>
        <c:crosses val="autoZero"/>
        <c:auto val="1"/>
        <c:lblAlgn val="ctr"/>
        <c:lblOffset val="100"/>
        <c:noMultiLvlLbl val="0"/>
      </c:catAx>
      <c:valAx>
        <c:axId val="5526482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4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7.7788704000000004E-3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51000"/>
        <c:axId val="552651392"/>
      </c:barChart>
      <c:catAx>
        <c:axId val="55265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51392"/>
        <c:crosses val="autoZero"/>
        <c:auto val="1"/>
        <c:lblAlgn val="ctr"/>
        <c:lblOffset val="100"/>
        <c:noMultiLvlLbl val="0"/>
      </c:catAx>
      <c:valAx>
        <c:axId val="55265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5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6.5543050000000003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12096"/>
        <c:axId val="563109352"/>
      </c:barChart>
      <c:catAx>
        <c:axId val="56311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09352"/>
        <c:crosses val="autoZero"/>
        <c:auto val="1"/>
        <c:lblAlgn val="ctr"/>
        <c:lblOffset val="100"/>
        <c:noMultiLvlLbl val="0"/>
      </c:catAx>
      <c:valAx>
        <c:axId val="563109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1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38.900528000000001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010680"/>
        <c:axId val="551007544"/>
      </c:barChart>
      <c:catAx>
        <c:axId val="55101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007544"/>
        <c:crosses val="autoZero"/>
        <c:auto val="1"/>
        <c:lblAlgn val="ctr"/>
        <c:lblOffset val="100"/>
        <c:noMultiLvlLbl val="0"/>
      </c:catAx>
      <c:valAx>
        <c:axId val="55100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01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106.14046999999999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07392"/>
        <c:axId val="563108176"/>
      </c:barChart>
      <c:catAx>
        <c:axId val="56310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08176"/>
        <c:crosses val="autoZero"/>
        <c:auto val="1"/>
        <c:lblAlgn val="ctr"/>
        <c:lblOffset val="100"/>
        <c:noMultiLvlLbl val="0"/>
      </c:catAx>
      <c:valAx>
        <c:axId val="56310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125.26264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12488"/>
        <c:axId val="563110528"/>
      </c:barChart>
      <c:catAx>
        <c:axId val="56311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10528"/>
        <c:crosses val="autoZero"/>
        <c:auto val="1"/>
        <c:lblAlgn val="ctr"/>
        <c:lblOffset val="100"/>
        <c:noMultiLvlLbl val="0"/>
      </c:catAx>
      <c:valAx>
        <c:axId val="563110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1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6.8280000000000003</c:v>
                </c:pt>
                <c:pt idx="1">
                  <c:v>7.5460000000000003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3109744"/>
        <c:axId val="563110920"/>
      </c:barChart>
      <c:catAx>
        <c:axId val="56310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10920"/>
        <c:crosses val="autoZero"/>
        <c:auto val="1"/>
        <c:lblAlgn val="ctr"/>
        <c:lblOffset val="100"/>
        <c:noMultiLvlLbl val="0"/>
      </c:catAx>
      <c:valAx>
        <c:axId val="56311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0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11.977115</c:v>
                </c:pt>
                <c:pt idx="1">
                  <c:v>14.593067</c:v>
                </c:pt>
                <c:pt idx="2">
                  <c:v>13.762183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748.97410000000002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10136"/>
        <c:axId val="563105824"/>
      </c:barChart>
      <c:catAx>
        <c:axId val="56311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05824"/>
        <c:crosses val="autoZero"/>
        <c:auto val="1"/>
        <c:lblAlgn val="ctr"/>
        <c:lblOffset val="100"/>
        <c:noMultiLvlLbl val="0"/>
      </c:catAx>
      <c:valAx>
        <c:axId val="56310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1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25.519297000000002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06608"/>
        <c:axId val="563107000"/>
      </c:barChart>
      <c:catAx>
        <c:axId val="56310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07000"/>
        <c:crosses val="autoZero"/>
        <c:auto val="1"/>
        <c:lblAlgn val="ctr"/>
        <c:lblOffset val="100"/>
        <c:noMultiLvlLbl val="0"/>
      </c:catAx>
      <c:valAx>
        <c:axId val="56310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0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80.347999999999999</c:v>
                </c:pt>
                <c:pt idx="1">
                  <c:v>6.6929999999999996</c:v>
                </c:pt>
                <c:pt idx="2">
                  <c:v>12.959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2399416"/>
        <c:axId val="552398632"/>
      </c:barChart>
      <c:catAx>
        <c:axId val="55239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398632"/>
        <c:crosses val="autoZero"/>
        <c:auto val="1"/>
        <c:lblAlgn val="ctr"/>
        <c:lblOffset val="100"/>
        <c:noMultiLvlLbl val="0"/>
      </c:catAx>
      <c:valAx>
        <c:axId val="55239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39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4348.6904000000004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399808"/>
        <c:axId val="552397064"/>
      </c:barChart>
      <c:catAx>
        <c:axId val="55239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397064"/>
        <c:crosses val="autoZero"/>
        <c:auto val="1"/>
        <c:lblAlgn val="ctr"/>
        <c:lblOffset val="100"/>
        <c:noMultiLvlLbl val="0"/>
      </c:catAx>
      <c:valAx>
        <c:axId val="552397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39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137.01308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397848"/>
        <c:axId val="552393928"/>
      </c:barChart>
      <c:catAx>
        <c:axId val="55239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393928"/>
        <c:crosses val="autoZero"/>
        <c:auto val="1"/>
        <c:lblAlgn val="ctr"/>
        <c:lblOffset val="100"/>
        <c:noMultiLvlLbl val="0"/>
      </c:catAx>
      <c:valAx>
        <c:axId val="552393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39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622.51329999999996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400984"/>
        <c:axId val="552401376"/>
      </c:barChart>
      <c:catAx>
        <c:axId val="55240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401376"/>
        <c:crosses val="autoZero"/>
        <c:auto val="1"/>
        <c:lblAlgn val="ctr"/>
        <c:lblOffset val="100"/>
        <c:noMultiLvlLbl val="0"/>
      </c:catAx>
      <c:valAx>
        <c:axId val="552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40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3.4172167999999998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007936"/>
        <c:axId val="183079296"/>
      </c:barChart>
      <c:catAx>
        <c:axId val="55100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079296"/>
        <c:crosses val="autoZero"/>
        <c:auto val="1"/>
        <c:lblAlgn val="ctr"/>
        <c:lblOffset val="100"/>
        <c:noMultiLvlLbl val="0"/>
      </c:catAx>
      <c:valAx>
        <c:axId val="18307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00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10731.511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398240"/>
        <c:axId val="552397456"/>
      </c:barChart>
      <c:catAx>
        <c:axId val="55239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397456"/>
        <c:crosses val="autoZero"/>
        <c:auto val="1"/>
        <c:lblAlgn val="ctr"/>
        <c:lblOffset val="100"/>
        <c:noMultiLvlLbl val="0"/>
      </c:catAx>
      <c:valAx>
        <c:axId val="552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39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23.968971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395104"/>
        <c:axId val="552395496"/>
      </c:barChart>
      <c:catAx>
        <c:axId val="55239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395496"/>
        <c:crosses val="autoZero"/>
        <c:auto val="1"/>
        <c:lblAlgn val="ctr"/>
        <c:lblOffset val="100"/>
        <c:noMultiLvlLbl val="0"/>
      </c:catAx>
      <c:valAx>
        <c:axId val="55239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3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2.4181952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396280"/>
        <c:axId val="552396672"/>
      </c:barChart>
      <c:catAx>
        <c:axId val="552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396672"/>
        <c:crosses val="autoZero"/>
        <c:auto val="1"/>
        <c:lblAlgn val="ctr"/>
        <c:lblOffset val="100"/>
        <c:noMultiLvlLbl val="0"/>
      </c:catAx>
      <c:valAx>
        <c:axId val="55239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39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254.71245999999999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966664"/>
        <c:axId val="564972152"/>
      </c:barChart>
      <c:catAx>
        <c:axId val="56496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972152"/>
        <c:crosses val="autoZero"/>
        <c:auto val="1"/>
        <c:lblAlgn val="ctr"/>
        <c:lblOffset val="100"/>
        <c:noMultiLvlLbl val="0"/>
      </c:catAx>
      <c:valAx>
        <c:axId val="56497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96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1.6497401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972544"/>
        <c:axId val="564966272"/>
      </c:barChart>
      <c:catAx>
        <c:axId val="56497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966272"/>
        <c:crosses val="autoZero"/>
        <c:auto val="1"/>
        <c:lblAlgn val="ctr"/>
        <c:lblOffset val="100"/>
        <c:noMultiLvlLbl val="0"/>
      </c:catAx>
      <c:valAx>
        <c:axId val="564966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97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25.190854999999999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969800"/>
        <c:axId val="564965488"/>
      </c:barChart>
      <c:catAx>
        <c:axId val="56496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965488"/>
        <c:crosses val="autoZero"/>
        <c:auto val="1"/>
        <c:lblAlgn val="ctr"/>
        <c:lblOffset val="100"/>
        <c:noMultiLvlLbl val="0"/>
      </c:catAx>
      <c:valAx>
        <c:axId val="56496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96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2.4181952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970584"/>
        <c:axId val="564969016"/>
      </c:barChart>
      <c:catAx>
        <c:axId val="56497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969016"/>
        <c:crosses val="autoZero"/>
        <c:auto val="1"/>
        <c:lblAlgn val="ctr"/>
        <c:lblOffset val="100"/>
        <c:noMultiLvlLbl val="0"/>
      </c:catAx>
      <c:valAx>
        <c:axId val="56496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97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900.50385000000006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967056"/>
        <c:axId val="564967448"/>
      </c:barChart>
      <c:catAx>
        <c:axId val="56496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967448"/>
        <c:crosses val="autoZero"/>
        <c:auto val="1"/>
        <c:lblAlgn val="ctr"/>
        <c:lblOffset val="100"/>
        <c:noMultiLvlLbl val="0"/>
      </c:catAx>
      <c:valAx>
        <c:axId val="56496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96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6.5693239999999999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968624"/>
        <c:axId val="564967840"/>
      </c:barChart>
      <c:catAx>
        <c:axId val="56496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967840"/>
        <c:crosses val="autoZero"/>
        <c:auto val="1"/>
        <c:lblAlgn val="ctr"/>
        <c:lblOffset val="100"/>
        <c:noMultiLvlLbl val="0"/>
      </c:catAx>
      <c:valAx>
        <c:axId val="56496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96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정경호, ID : H1310249)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12월 06일 10:20:22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4348.6904000000004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90.005889999999994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38.900528000000001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80.347999999999999</v>
      </c>
      <c r="G8" s="59">
        <f>'DRIs DATA 입력'!G8</f>
        <v>6.6929999999999996</v>
      </c>
      <c r="H8" s="59">
        <f>'DRIs DATA 입력'!H8</f>
        <v>12.959</v>
      </c>
      <c r="I8" s="46"/>
      <c r="J8" s="59" t="s">
        <v>216</v>
      </c>
      <c r="K8" s="59">
        <f>'DRIs DATA 입력'!K8</f>
        <v>6.8280000000000003</v>
      </c>
      <c r="L8" s="59">
        <f>'DRIs DATA 입력'!L8</f>
        <v>7.5460000000000003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748.97410000000002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25.519297000000002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3.4172167999999998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254.71245999999999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137.01308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2.7672659999999998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1.6497401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25.190854999999999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2.4181952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900.50385000000006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6.5693239999999999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1.9935050000000001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0.64420562999999997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622.51329999999996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1676.8776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10731.511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4999.8535000000002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168.84296000000001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151.56130999999999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23.968971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16.466906000000002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758.30510000000004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7.7788704000000004E-3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6.5543050000000003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106.14046999999999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125.26264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3" sqref="I6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312</v>
      </c>
      <c r="B1" s="61" t="s">
        <v>325</v>
      </c>
      <c r="G1" s="62" t="s">
        <v>314</v>
      </c>
      <c r="H1" s="61" t="s">
        <v>326</v>
      </c>
    </row>
    <row r="3" spans="1:27" x14ac:dyDescent="0.3">
      <c r="A3" s="68" t="s">
        <v>315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316</v>
      </c>
      <c r="B4" s="67"/>
      <c r="C4" s="67"/>
      <c r="E4" s="69" t="s">
        <v>277</v>
      </c>
      <c r="F4" s="70"/>
      <c r="G4" s="70"/>
      <c r="H4" s="71"/>
      <c r="J4" s="69" t="s">
        <v>294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278</v>
      </c>
      <c r="V4" s="67"/>
      <c r="W4" s="67"/>
      <c r="X4" s="67"/>
      <c r="Y4" s="67"/>
      <c r="Z4" s="67"/>
    </row>
    <row r="5" spans="1:27" x14ac:dyDescent="0.3">
      <c r="A5" s="65"/>
      <c r="B5" s="65" t="s">
        <v>317</v>
      </c>
      <c r="C5" s="65" t="s">
        <v>327</v>
      </c>
      <c r="E5" s="65"/>
      <c r="F5" s="65" t="s">
        <v>50</v>
      </c>
      <c r="G5" s="65" t="s">
        <v>301</v>
      </c>
      <c r="H5" s="65" t="s">
        <v>46</v>
      </c>
      <c r="J5" s="65"/>
      <c r="K5" s="65" t="s">
        <v>302</v>
      </c>
      <c r="L5" s="65" t="s">
        <v>279</v>
      </c>
      <c r="N5" s="65"/>
      <c r="O5" s="65" t="s">
        <v>318</v>
      </c>
      <c r="P5" s="65" t="s">
        <v>280</v>
      </c>
      <c r="Q5" s="65" t="s">
        <v>313</v>
      </c>
      <c r="R5" s="65" t="s">
        <v>281</v>
      </c>
      <c r="S5" s="65" t="s">
        <v>327</v>
      </c>
      <c r="U5" s="65"/>
      <c r="V5" s="65" t="s">
        <v>318</v>
      </c>
      <c r="W5" s="65" t="s">
        <v>280</v>
      </c>
      <c r="X5" s="65" t="s">
        <v>313</v>
      </c>
      <c r="Y5" s="65" t="s">
        <v>281</v>
      </c>
      <c r="Z5" s="65" t="s">
        <v>327</v>
      </c>
    </row>
    <row r="6" spans="1:27" x14ac:dyDescent="0.3">
      <c r="A6" s="65" t="s">
        <v>316</v>
      </c>
      <c r="B6" s="65">
        <v>2200</v>
      </c>
      <c r="C6" s="65">
        <v>4348.6904000000004</v>
      </c>
      <c r="E6" s="65" t="s">
        <v>282</v>
      </c>
      <c r="F6" s="65">
        <v>55</v>
      </c>
      <c r="G6" s="65">
        <v>15</v>
      </c>
      <c r="H6" s="65">
        <v>7</v>
      </c>
      <c r="J6" s="65" t="s">
        <v>282</v>
      </c>
      <c r="K6" s="65">
        <v>0.1</v>
      </c>
      <c r="L6" s="65">
        <v>4</v>
      </c>
      <c r="N6" s="65" t="s">
        <v>283</v>
      </c>
      <c r="O6" s="65">
        <v>50</v>
      </c>
      <c r="P6" s="65">
        <v>60</v>
      </c>
      <c r="Q6" s="65">
        <v>0</v>
      </c>
      <c r="R6" s="65">
        <v>0</v>
      </c>
      <c r="S6" s="65">
        <v>90.005889999999994</v>
      </c>
      <c r="U6" s="65" t="s">
        <v>328</v>
      </c>
      <c r="V6" s="65">
        <v>0</v>
      </c>
      <c r="W6" s="65">
        <v>0</v>
      </c>
      <c r="X6" s="65">
        <v>25</v>
      </c>
      <c r="Y6" s="65">
        <v>0</v>
      </c>
      <c r="Z6" s="65">
        <v>38.900528000000001</v>
      </c>
    </row>
    <row r="7" spans="1:27" x14ac:dyDescent="0.3">
      <c r="E7" s="65" t="s">
        <v>329</v>
      </c>
      <c r="F7" s="65">
        <v>65</v>
      </c>
      <c r="G7" s="65">
        <v>30</v>
      </c>
      <c r="H7" s="65">
        <v>20</v>
      </c>
      <c r="J7" s="65" t="s">
        <v>329</v>
      </c>
      <c r="K7" s="65">
        <v>1</v>
      </c>
      <c r="L7" s="65">
        <v>10</v>
      </c>
    </row>
    <row r="8" spans="1:27" x14ac:dyDescent="0.3">
      <c r="E8" s="65" t="s">
        <v>284</v>
      </c>
      <c r="F8" s="65">
        <v>80.347999999999999</v>
      </c>
      <c r="G8" s="65">
        <v>6.6929999999999996</v>
      </c>
      <c r="H8" s="65">
        <v>12.959</v>
      </c>
      <c r="J8" s="65" t="s">
        <v>284</v>
      </c>
      <c r="K8" s="65">
        <v>6.8280000000000003</v>
      </c>
      <c r="L8" s="65">
        <v>7.5460000000000003</v>
      </c>
    </row>
    <row r="13" spans="1:27" x14ac:dyDescent="0.3">
      <c r="A13" s="66" t="s">
        <v>330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285</v>
      </c>
      <c r="B14" s="67"/>
      <c r="C14" s="67"/>
      <c r="D14" s="67"/>
      <c r="E14" s="67"/>
      <c r="F14" s="67"/>
      <c r="H14" s="67" t="s">
        <v>303</v>
      </c>
      <c r="I14" s="67"/>
      <c r="J14" s="67"/>
      <c r="K14" s="67"/>
      <c r="L14" s="67"/>
      <c r="M14" s="67"/>
      <c r="O14" s="67" t="s">
        <v>286</v>
      </c>
      <c r="P14" s="67"/>
      <c r="Q14" s="67"/>
      <c r="R14" s="67"/>
      <c r="S14" s="67"/>
      <c r="T14" s="67"/>
      <c r="V14" s="67" t="s">
        <v>304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318</v>
      </c>
      <c r="C15" s="65" t="s">
        <v>280</v>
      </c>
      <c r="D15" s="65" t="s">
        <v>313</v>
      </c>
      <c r="E15" s="65" t="s">
        <v>281</v>
      </c>
      <c r="F15" s="65" t="s">
        <v>327</v>
      </c>
      <c r="H15" s="65"/>
      <c r="I15" s="65" t="s">
        <v>318</v>
      </c>
      <c r="J15" s="65" t="s">
        <v>280</v>
      </c>
      <c r="K15" s="65" t="s">
        <v>313</v>
      </c>
      <c r="L15" s="65" t="s">
        <v>281</v>
      </c>
      <c r="M15" s="65" t="s">
        <v>327</v>
      </c>
      <c r="O15" s="65"/>
      <c r="P15" s="65" t="s">
        <v>318</v>
      </c>
      <c r="Q15" s="65" t="s">
        <v>280</v>
      </c>
      <c r="R15" s="65" t="s">
        <v>313</v>
      </c>
      <c r="S15" s="65" t="s">
        <v>281</v>
      </c>
      <c r="T15" s="65" t="s">
        <v>327</v>
      </c>
      <c r="V15" s="65"/>
      <c r="W15" s="65" t="s">
        <v>318</v>
      </c>
      <c r="X15" s="65" t="s">
        <v>280</v>
      </c>
      <c r="Y15" s="65" t="s">
        <v>313</v>
      </c>
      <c r="Z15" s="65" t="s">
        <v>281</v>
      </c>
      <c r="AA15" s="65" t="s">
        <v>327</v>
      </c>
    </row>
    <row r="16" spans="1:27" x14ac:dyDescent="0.3">
      <c r="A16" s="65" t="s">
        <v>295</v>
      </c>
      <c r="B16" s="65">
        <v>530</v>
      </c>
      <c r="C16" s="65">
        <v>750</v>
      </c>
      <c r="D16" s="65">
        <v>0</v>
      </c>
      <c r="E16" s="65">
        <v>3000</v>
      </c>
      <c r="F16" s="65">
        <v>748.97410000000002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25.519297000000002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3.4172167999999998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254.71245999999999</v>
      </c>
    </row>
    <row r="23" spans="1:62" x14ac:dyDescent="0.3">
      <c r="A23" s="66" t="s">
        <v>296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319</v>
      </c>
      <c r="I24" s="67"/>
      <c r="J24" s="67"/>
      <c r="K24" s="67"/>
      <c r="L24" s="67"/>
      <c r="M24" s="67"/>
      <c r="O24" s="67" t="s">
        <v>331</v>
      </c>
      <c r="P24" s="67"/>
      <c r="Q24" s="67"/>
      <c r="R24" s="67"/>
      <c r="S24" s="67"/>
      <c r="T24" s="67"/>
      <c r="V24" s="67" t="s">
        <v>306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332</v>
      </c>
      <c r="AK24" s="67"/>
      <c r="AL24" s="67"/>
      <c r="AM24" s="67"/>
      <c r="AN24" s="67"/>
      <c r="AO24" s="67"/>
      <c r="AQ24" s="67" t="s">
        <v>320</v>
      </c>
      <c r="AR24" s="67"/>
      <c r="AS24" s="67"/>
      <c r="AT24" s="67"/>
      <c r="AU24" s="67"/>
      <c r="AV24" s="67"/>
      <c r="AX24" s="67" t="s">
        <v>288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318</v>
      </c>
      <c r="C25" s="65" t="s">
        <v>280</v>
      </c>
      <c r="D25" s="65" t="s">
        <v>313</v>
      </c>
      <c r="E25" s="65" t="s">
        <v>281</v>
      </c>
      <c r="F25" s="65" t="s">
        <v>327</v>
      </c>
      <c r="H25" s="65"/>
      <c r="I25" s="65" t="s">
        <v>318</v>
      </c>
      <c r="J25" s="65" t="s">
        <v>280</v>
      </c>
      <c r="K25" s="65" t="s">
        <v>313</v>
      </c>
      <c r="L25" s="65" t="s">
        <v>281</v>
      </c>
      <c r="M25" s="65" t="s">
        <v>327</v>
      </c>
      <c r="O25" s="65"/>
      <c r="P25" s="65" t="s">
        <v>318</v>
      </c>
      <c r="Q25" s="65" t="s">
        <v>280</v>
      </c>
      <c r="R25" s="65" t="s">
        <v>313</v>
      </c>
      <c r="S25" s="65" t="s">
        <v>281</v>
      </c>
      <c r="T25" s="65" t="s">
        <v>327</v>
      </c>
      <c r="V25" s="65"/>
      <c r="W25" s="65" t="s">
        <v>318</v>
      </c>
      <c r="X25" s="65" t="s">
        <v>280</v>
      </c>
      <c r="Y25" s="65" t="s">
        <v>313</v>
      </c>
      <c r="Z25" s="65" t="s">
        <v>281</v>
      </c>
      <c r="AA25" s="65" t="s">
        <v>327</v>
      </c>
      <c r="AC25" s="65"/>
      <c r="AD25" s="65" t="s">
        <v>318</v>
      </c>
      <c r="AE25" s="65" t="s">
        <v>280</v>
      </c>
      <c r="AF25" s="65" t="s">
        <v>313</v>
      </c>
      <c r="AG25" s="65" t="s">
        <v>281</v>
      </c>
      <c r="AH25" s="65" t="s">
        <v>327</v>
      </c>
      <c r="AJ25" s="65"/>
      <c r="AK25" s="65" t="s">
        <v>318</v>
      </c>
      <c r="AL25" s="65" t="s">
        <v>280</v>
      </c>
      <c r="AM25" s="65" t="s">
        <v>313</v>
      </c>
      <c r="AN25" s="65" t="s">
        <v>281</v>
      </c>
      <c r="AO25" s="65" t="s">
        <v>327</v>
      </c>
      <c r="AQ25" s="65"/>
      <c r="AR25" s="65" t="s">
        <v>318</v>
      </c>
      <c r="AS25" s="65" t="s">
        <v>280</v>
      </c>
      <c r="AT25" s="65" t="s">
        <v>313</v>
      </c>
      <c r="AU25" s="65" t="s">
        <v>281</v>
      </c>
      <c r="AV25" s="65" t="s">
        <v>327</v>
      </c>
      <c r="AX25" s="65"/>
      <c r="AY25" s="65" t="s">
        <v>318</v>
      </c>
      <c r="AZ25" s="65" t="s">
        <v>280</v>
      </c>
      <c r="BA25" s="65" t="s">
        <v>313</v>
      </c>
      <c r="BB25" s="65" t="s">
        <v>281</v>
      </c>
      <c r="BC25" s="65" t="s">
        <v>327</v>
      </c>
      <c r="BE25" s="65"/>
      <c r="BF25" s="65" t="s">
        <v>318</v>
      </c>
      <c r="BG25" s="65" t="s">
        <v>280</v>
      </c>
      <c r="BH25" s="65" t="s">
        <v>313</v>
      </c>
      <c r="BI25" s="65" t="s">
        <v>281</v>
      </c>
      <c r="BJ25" s="65" t="s">
        <v>327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137.01308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2.7672659999999998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1.6497401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25.190854999999999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2.4181952</v>
      </c>
      <c r="AJ26" s="65" t="s">
        <v>333</v>
      </c>
      <c r="AK26" s="65">
        <v>320</v>
      </c>
      <c r="AL26" s="65">
        <v>400</v>
      </c>
      <c r="AM26" s="65">
        <v>0</v>
      </c>
      <c r="AN26" s="65">
        <v>1000</v>
      </c>
      <c r="AO26" s="65">
        <v>900.50385000000006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6.5693239999999999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1.9935050000000001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0.64420562999999997</v>
      </c>
    </row>
    <row r="33" spans="1:68" x14ac:dyDescent="0.3">
      <c r="A33" s="66" t="s">
        <v>334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289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297</v>
      </c>
      <c r="AD34" s="67"/>
      <c r="AE34" s="67"/>
      <c r="AF34" s="67"/>
      <c r="AG34" s="67"/>
      <c r="AH34" s="67"/>
      <c r="AJ34" s="67" t="s">
        <v>299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318</v>
      </c>
      <c r="C35" s="65" t="s">
        <v>280</v>
      </c>
      <c r="D35" s="65" t="s">
        <v>313</v>
      </c>
      <c r="E35" s="65" t="s">
        <v>281</v>
      </c>
      <c r="F35" s="65" t="s">
        <v>327</v>
      </c>
      <c r="H35" s="65"/>
      <c r="I35" s="65" t="s">
        <v>318</v>
      </c>
      <c r="J35" s="65" t="s">
        <v>280</v>
      </c>
      <c r="K35" s="65" t="s">
        <v>313</v>
      </c>
      <c r="L35" s="65" t="s">
        <v>281</v>
      </c>
      <c r="M35" s="65" t="s">
        <v>327</v>
      </c>
      <c r="O35" s="65"/>
      <c r="P35" s="65" t="s">
        <v>318</v>
      </c>
      <c r="Q35" s="65" t="s">
        <v>280</v>
      </c>
      <c r="R35" s="65" t="s">
        <v>313</v>
      </c>
      <c r="S35" s="65" t="s">
        <v>281</v>
      </c>
      <c r="T35" s="65" t="s">
        <v>327</v>
      </c>
      <c r="V35" s="65"/>
      <c r="W35" s="65" t="s">
        <v>318</v>
      </c>
      <c r="X35" s="65" t="s">
        <v>280</v>
      </c>
      <c r="Y35" s="65" t="s">
        <v>313</v>
      </c>
      <c r="Z35" s="65" t="s">
        <v>281</v>
      </c>
      <c r="AA35" s="65" t="s">
        <v>327</v>
      </c>
      <c r="AC35" s="65"/>
      <c r="AD35" s="65" t="s">
        <v>318</v>
      </c>
      <c r="AE35" s="65" t="s">
        <v>280</v>
      </c>
      <c r="AF35" s="65" t="s">
        <v>313</v>
      </c>
      <c r="AG35" s="65" t="s">
        <v>281</v>
      </c>
      <c r="AH35" s="65" t="s">
        <v>327</v>
      </c>
      <c r="AJ35" s="65"/>
      <c r="AK35" s="65" t="s">
        <v>318</v>
      </c>
      <c r="AL35" s="65" t="s">
        <v>280</v>
      </c>
      <c r="AM35" s="65" t="s">
        <v>313</v>
      </c>
      <c r="AN35" s="65" t="s">
        <v>281</v>
      </c>
      <c r="AO35" s="65" t="s">
        <v>327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622.51329999999996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1676.8776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10731.511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4999.8535000000002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168.84296000000001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151.56130999999999</v>
      </c>
    </row>
    <row r="43" spans="1:68" x14ac:dyDescent="0.3">
      <c r="A43" s="66" t="s">
        <v>335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308</v>
      </c>
      <c r="B44" s="67"/>
      <c r="C44" s="67"/>
      <c r="D44" s="67"/>
      <c r="E44" s="67"/>
      <c r="F44" s="67"/>
      <c r="H44" s="67" t="s">
        <v>300</v>
      </c>
      <c r="I44" s="67"/>
      <c r="J44" s="67"/>
      <c r="K44" s="67"/>
      <c r="L44" s="67"/>
      <c r="M44" s="67"/>
      <c r="O44" s="67" t="s">
        <v>290</v>
      </c>
      <c r="P44" s="67"/>
      <c r="Q44" s="67"/>
      <c r="R44" s="67"/>
      <c r="S44" s="67"/>
      <c r="T44" s="67"/>
      <c r="V44" s="67" t="s">
        <v>298</v>
      </c>
      <c r="W44" s="67"/>
      <c r="X44" s="67"/>
      <c r="Y44" s="67"/>
      <c r="Z44" s="67"/>
      <c r="AA44" s="67"/>
      <c r="AC44" s="67" t="s">
        <v>336</v>
      </c>
      <c r="AD44" s="67"/>
      <c r="AE44" s="67"/>
      <c r="AF44" s="67"/>
      <c r="AG44" s="67"/>
      <c r="AH44" s="67"/>
      <c r="AJ44" s="67" t="s">
        <v>309</v>
      </c>
      <c r="AK44" s="67"/>
      <c r="AL44" s="67"/>
      <c r="AM44" s="67"/>
      <c r="AN44" s="67"/>
      <c r="AO44" s="67"/>
      <c r="AQ44" s="67" t="s">
        <v>322</v>
      </c>
      <c r="AR44" s="67"/>
      <c r="AS44" s="67"/>
      <c r="AT44" s="67"/>
      <c r="AU44" s="67"/>
      <c r="AV44" s="67"/>
      <c r="AX44" s="67" t="s">
        <v>291</v>
      </c>
      <c r="AY44" s="67"/>
      <c r="AZ44" s="67"/>
      <c r="BA44" s="67"/>
      <c r="BB44" s="67"/>
      <c r="BC44" s="67"/>
      <c r="BE44" s="67" t="s">
        <v>292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318</v>
      </c>
      <c r="C45" s="65" t="s">
        <v>280</v>
      </c>
      <c r="D45" s="65" t="s">
        <v>313</v>
      </c>
      <c r="E45" s="65" t="s">
        <v>281</v>
      </c>
      <c r="F45" s="65" t="s">
        <v>327</v>
      </c>
      <c r="H45" s="65"/>
      <c r="I45" s="65" t="s">
        <v>318</v>
      </c>
      <c r="J45" s="65" t="s">
        <v>280</v>
      </c>
      <c r="K45" s="65" t="s">
        <v>313</v>
      </c>
      <c r="L45" s="65" t="s">
        <v>281</v>
      </c>
      <c r="M45" s="65" t="s">
        <v>327</v>
      </c>
      <c r="O45" s="65"/>
      <c r="P45" s="65" t="s">
        <v>318</v>
      </c>
      <c r="Q45" s="65" t="s">
        <v>280</v>
      </c>
      <c r="R45" s="65" t="s">
        <v>313</v>
      </c>
      <c r="S45" s="65" t="s">
        <v>281</v>
      </c>
      <c r="T45" s="65" t="s">
        <v>327</v>
      </c>
      <c r="V45" s="65"/>
      <c r="W45" s="65" t="s">
        <v>318</v>
      </c>
      <c r="X45" s="65" t="s">
        <v>280</v>
      </c>
      <c r="Y45" s="65" t="s">
        <v>313</v>
      </c>
      <c r="Z45" s="65" t="s">
        <v>281</v>
      </c>
      <c r="AA45" s="65" t="s">
        <v>327</v>
      </c>
      <c r="AC45" s="65"/>
      <c r="AD45" s="65" t="s">
        <v>318</v>
      </c>
      <c r="AE45" s="65" t="s">
        <v>280</v>
      </c>
      <c r="AF45" s="65" t="s">
        <v>313</v>
      </c>
      <c r="AG45" s="65" t="s">
        <v>281</v>
      </c>
      <c r="AH45" s="65" t="s">
        <v>327</v>
      </c>
      <c r="AJ45" s="65"/>
      <c r="AK45" s="65" t="s">
        <v>318</v>
      </c>
      <c r="AL45" s="65" t="s">
        <v>280</v>
      </c>
      <c r="AM45" s="65" t="s">
        <v>313</v>
      </c>
      <c r="AN45" s="65" t="s">
        <v>281</v>
      </c>
      <c r="AO45" s="65" t="s">
        <v>327</v>
      </c>
      <c r="AQ45" s="65"/>
      <c r="AR45" s="65" t="s">
        <v>318</v>
      </c>
      <c r="AS45" s="65" t="s">
        <v>280</v>
      </c>
      <c r="AT45" s="65" t="s">
        <v>313</v>
      </c>
      <c r="AU45" s="65" t="s">
        <v>281</v>
      </c>
      <c r="AV45" s="65" t="s">
        <v>327</v>
      </c>
      <c r="AX45" s="65"/>
      <c r="AY45" s="65" t="s">
        <v>318</v>
      </c>
      <c r="AZ45" s="65" t="s">
        <v>280</v>
      </c>
      <c r="BA45" s="65" t="s">
        <v>313</v>
      </c>
      <c r="BB45" s="65" t="s">
        <v>281</v>
      </c>
      <c r="BC45" s="65" t="s">
        <v>327</v>
      </c>
      <c r="BE45" s="65"/>
      <c r="BF45" s="65" t="s">
        <v>318</v>
      </c>
      <c r="BG45" s="65" t="s">
        <v>280</v>
      </c>
      <c r="BH45" s="65" t="s">
        <v>313</v>
      </c>
      <c r="BI45" s="65" t="s">
        <v>281</v>
      </c>
      <c r="BJ45" s="65" t="s">
        <v>327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23.968971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16.466906000000002</v>
      </c>
      <c r="O46" s="65" t="s">
        <v>293</v>
      </c>
      <c r="P46" s="65">
        <v>600</v>
      </c>
      <c r="Q46" s="65">
        <v>800</v>
      </c>
      <c r="R46" s="65">
        <v>0</v>
      </c>
      <c r="S46" s="65">
        <v>10000</v>
      </c>
      <c r="T46" s="65">
        <v>758.30510000000004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7.7788704000000004E-3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6.5543050000000003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106.14046999999999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125.26264</v>
      </c>
      <c r="AX46" s="65" t="s">
        <v>276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1" sqref="G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323</v>
      </c>
      <c r="B2" s="61" t="s">
        <v>324</v>
      </c>
      <c r="C2" s="61" t="s">
        <v>311</v>
      </c>
      <c r="D2" s="61">
        <v>61</v>
      </c>
      <c r="E2" s="61">
        <v>4348.6904000000004</v>
      </c>
      <c r="F2" s="61">
        <v>558.0367</v>
      </c>
      <c r="G2" s="61">
        <v>46.482399999999998</v>
      </c>
      <c r="H2" s="61">
        <v>26.114431</v>
      </c>
      <c r="I2" s="61">
        <v>20.367968000000001</v>
      </c>
      <c r="J2" s="61">
        <v>90.005889999999994</v>
      </c>
      <c r="K2" s="61">
        <v>60.621882999999997</v>
      </c>
      <c r="L2" s="61">
        <v>29.384003</v>
      </c>
      <c r="M2" s="61">
        <v>38.900528000000001</v>
      </c>
      <c r="N2" s="61">
        <v>2.4963875</v>
      </c>
      <c r="O2" s="61">
        <v>21.889854</v>
      </c>
      <c r="P2" s="61">
        <v>1747.3846000000001</v>
      </c>
      <c r="Q2" s="61">
        <v>43.365450000000003</v>
      </c>
      <c r="R2" s="61">
        <v>748.97410000000002</v>
      </c>
      <c r="S2" s="61">
        <v>62.624415999999997</v>
      </c>
      <c r="T2" s="61">
        <v>8236.1970000000001</v>
      </c>
      <c r="U2" s="61">
        <v>3.4172167999999998</v>
      </c>
      <c r="V2" s="61">
        <v>25.519297000000002</v>
      </c>
      <c r="W2" s="61">
        <v>254.71245999999999</v>
      </c>
      <c r="X2" s="61">
        <v>137.01308</v>
      </c>
      <c r="Y2" s="61">
        <v>2.7672659999999998</v>
      </c>
      <c r="Z2" s="61">
        <v>1.6497401</v>
      </c>
      <c r="AA2" s="61">
        <v>25.190854999999999</v>
      </c>
      <c r="AB2" s="61">
        <v>2.4181952</v>
      </c>
      <c r="AC2" s="61">
        <v>900.50385000000006</v>
      </c>
      <c r="AD2" s="61">
        <v>6.5693239999999999</v>
      </c>
      <c r="AE2" s="61">
        <v>1.9935050000000001</v>
      </c>
      <c r="AF2" s="61">
        <v>0.64420562999999997</v>
      </c>
      <c r="AG2" s="61">
        <v>622.51329999999996</v>
      </c>
      <c r="AH2" s="61">
        <v>468.60773</v>
      </c>
      <c r="AI2" s="61">
        <v>153.90556000000001</v>
      </c>
      <c r="AJ2" s="61">
        <v>1676.8776</v>
      </c>
      <c r="AK2" s="61">
        <v>10731.511</v>
      </c>
      <c r="AL2" s="61">
        <v>168.84296000000001</v>
      </c>
      <c r="AM2" s="61">
        <v>4999.8535000000002</v>
      </c>
      <c r="AN2" s="61">
        <v>151.56130999999999</v>
      </c>
      <c r="AO2" s="61">
        <v>23.968971</v>
      </c>
      <c r="AP2" s="61">
        <v>20.732579999999999</v>
      </c>
      <c r="AQ2" s="61">
        <v>3.2363917999999998</v>
      </c>
      <c r="AR2" s="61">
        <v>16.466906000000002</v>
      </c>
      <c r="AS2" s="61">
        <v>758.30510000000004</v>
      </c>
      <c r="AT2" s="61">
        <v>7.7788704000000004E-3</v>
      </c>
      <c r="AU2" s="61">
        <v>6.5543050000000003</v>
      </c>
      <c r="AV2" s="61">
        <v>106.14046999999999</v>
      </c>
      <c r="AW2" s="61">
        <v>125.26264</v>
      </c>
      <c r="AX2" s="61">
        <v>0.16480866</v>
      </c>
      <c r="AY2" s="61">
        <v>1.8041054999999999</v>
      </c>
      <c r="AZ2" s="61">
        <v>173.30302</v>
      </c>
      <c r="BA2" s="61">
        <v>40.335754000000001</v>
      </c>
      <c r="BB2" s="61">
        <v>11.977115</v>
      </c>
      <c r="BC2" s="61">
        <v>14.593067</v>
      </c>
      <c r="BD2" s="61">
        <v>13.762183</v>
      </c>
      <c r="BE2" s="61">
        <v>1.2036259</v>
      </c>
      <c r="BF2" s="61">
        <v>3.9132663999999999</v>
      </c>
      <c r="BG2" s="61">
        <v>1.1518281E-3</v>
      </c>
      <c r="BH2" s="61">
        <v>5.6597847E-3</v>
      </c>
      <c r="BI2" s="61">
        <v>5.0435690000000004E-3</v>
      </c>
      <c r="BJ2" s="61">
        <v>4.7796696E-2</v>
      </c>
      <c r="BK2" s="61">
        <v>8.8602166000000004E-5</v>
      </c>
      <c r="BL2" s="61">
        <v>0.60127180000000002</v>
      </c>
      <c r="BM2" s="61">
        <v>7.4703819999999999</v>
      </c>
      <c r="BN2" s="61">
        <v>2.5556874000000001</v>
      </c>
      <c r="BO2" s="61">
        <v>112.10963</v>
      </c>
      <c r="BP2" s="61">
        <v>21.770273</v>
      </c>
      <c r="BQ2" s="61">
        <v>35.159244999999999</v>
      </c>
      <c r="BR2" s="61">
        <v>118.80052000000001</v>
      </c>
      <c r="BS2" s="61">
        <v>35.895164000000001</v>
      </c>
      <c r="BT2" s="61">
        <v>29.812887</v>
      </c>
      <c r="BU2" s="61">
        <v>1.7566809999999999E-2</v>
      </c>
      <c r="BV2" s="61">
        <v>4.9231134000000003E-2</v>
      </c>
      <c r="BW2" s="61">
        <v>1.8755155999999999</v>
      </c>
      <c r="BX2" s="61">
        <v>2.3651521</v>
      </c>
      <c r="BY2" s="61">
        <v>9.3147813999999995E-2</v>
      </c>
      <c r="BZ2" s="61">
        <v>6.0760573E-4</v>
      </c>
      <c r="CA2" s="61">
        <v>0.37433781999999999</v>
      </c>
      <c r="CB2" s="61">
        <v>1.7405039000000001E-2</v>
      </c>
      <c r="CC2" s="61">
        <v>9.3654743999999998E-2</v>
      </c>
      <c r="CD2" s="61">
        <v>1.3809180999999999</v>
      </c>
      <c r="CE2" s="61">
        <v>4.3955605000000002E-2</v>
      </c>
      <c r="CF2" s="61">
        <v>0.59027636000000006</v>
      </c>
      <c r="CG2" s="61">
        <v>2.4899998E-6</v>
      </c>
      <c r="CH2" s="61">
        <v>5.0786853E-2</v>
      </c>
      <c r="CI2" s="61">
        <v>6.3705669999999997E-3</v>
      </c>
      <c r="CJ2" s="61">
        <v>3.0624310000000001</v>
      </c>
      <c r="CK2" s="61">
        <v>1.1685513E-2</v>
      </c>
      <c r="CL2" s="61">
        <v>0.24914080999999999</v>
      </c>
      <c r="CM2" s="61">
        <v>6.7113522999999997</v>
      </c>
      <c r="CN2" s="61">
        <v>3454.5304999999998</v>
      </c>
      <c r="CO2" s="61">
        <v>5827.482</v>
      </c>
      <c r="CP2" s="61">
        <v>2640.0970000000002</v>
      </c>
      <c r="CQ2" s="61">
        <v>1149.9911</v>
      </c>
      <c r="CR2" s="61">
        <v>648.08136000000002</v>
      </c>
      <c r="CS2" s="61">
        <v>816.09937000000002</v>
      </c>
      <c r="CT2" s="61">
        <v>3304.3933000000002</v>
      </c>
      <c r="CU2" s="61">
        <v>1691.0839000000001</v>
      </c>
      <c r="CV2" s="61">
        <v>2595.6042000000002</v>
      </c>
      <c r="CW2" s="61">
        <v>1849.1157000000001</v>
      </c>
      <c r="CX2" s="61">
        <v>604.75459999999998</v>
      </c>
      <c r="CY2" s="61">
        <v>4814.6714000000002</v>
      </c>
      <c r="CZ2" s="61">
        <v>2125.1125000000002</v>
      </c>
      <c r="DA2" s="61">
        <v>4885.6655000000001</v>
      </c>
      <c r="DB2" s="61">
        <v>5360.5727999999999</v>
      </c>
      <c r="DC2" s="61">
        <v>6366.7665999999999</v>
      </c>
      <c r="DD2" s="61">
        <v>9862.73</v>
      </c>
      <c r="DE2" s="61">
        <v>1879.5088000000001</v>
      </c>
      <c r="DF2" s="61">
        <v>6106.0195000000003</v>
      </c>
      <c r="DG2" s="61">
        <v>2217.681</v>
      </c>
      <c r="DH2" s="61">
        <v>73.669585999999995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40.335754000000001</v>
      </c>
      <c r="B6">
        <f>BB2</f>
        <v>11.977115</v>
      </c>
      <c r="C6">
        <f>BC2</f>
        <v>14.593067</v>
      </c>
      <c r="D6">
        <f>BD2</f>
        <v>13.762183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22391</v>
      </c>
      <c r="C2" s="56">
        <f ca="1">YEAR(TODAY())-YEAR(B2)+IF(TODAY()&gt;=DATE(YEAR(TODAY()),MONTH(B2),DAY(B2)),0,-1)</f>
        <v>61</v>
      </c>
      <c r="E2" s="52">
        <v>171.7</v>
      </c>
      <c r="F2" s="53" t="s">
        <v>39</v>
      </c>
      <c r="G2" s="52">
        <v>58.1</v>
      </c>
      <c r="H2" s="51" t="s">
        <v>41</v>
      </c>
      <c r="I2" s="72">
        <f>ROUND(G3/E3^2,1)</f>
        <v>19.7</v>
      </c>
    </row>
    <row r="3" spans="1:9" x14ac:dyDescent="0.3">
      <c r="E3" s="51">
        <f>E2/100</f>
        <v>1.7169999999999999</v>
      </c>
      <c r="F3" s="51" t="s">
        <v>40</v>
      </c>
      <c r="G3" s="51">
        <f>G2</f>
        <v>58.1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44900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정경호, ID : H1310249)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12월 06일 10:20:22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22" sqref="W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44900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61</v>
      </c>
      <c r="G12" s="94"/>
      <c r="H12" s="94"/>
      <c r="I12" s="94"/>
      <c r="K12" s="123">
        <f>'개인정보 및 신체계측 입력'!E2</f>
        <v>171.7</v>
      </c>
      <c r="L12" s="124"/>
      <c r="M12" s="117">
        <f>'개인정보 및 신체계측 입력'!G2</f>
        <v>58.1</v>
      </c>
      <c r="N12" s="118"/>
      <c r="O12" s="113" t="s">
        <v>271</v>
      </c>
      <c r="P12" s="107"/>
      <c r="Q12" s="90">
        <f>'개인정보 및 신체계측 입력'!I2</f>
        <v>19.7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정경호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80.347999999999999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6.6929999999999996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12.959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7.5</v>
      </c>
      <c r="L72" s="36" t="s">
        <v>53</v>
      </c>
      <c r="M72" s="36">
        <f>ROUND('DRIs DATA'!K8,1)</f>
        <v>6.8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99.86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212.66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137.01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161.21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77.81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715.43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239.69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2022-12-06T01:23:15Z</dcterms:modified>
</cp:coreProperties>
</file>