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<sst xmlns="http://schemas.openxmlformats.org/spreadsheetml/2006/main" count="692" uniqueCount="337">
  <si>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</si>
  <si>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</si>
  <si>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</si>
  <si>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</si>
  <si>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</si>
  <si>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</si>
  <si>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</si>
  <si>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</si>
  <si>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</si>
  <si>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</si>
  <si>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</si>
  <si>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</si>
  <si>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</si>
  <si>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</si>
  <si>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</si>
  <si>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</si>
  <si>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</si>
  <si>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</si>
  <si>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</si>
  <si>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</si>
  <si>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</si>
  <si>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</si>
  <si>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</si>
  <si>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</si>
  <si>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</si>
  <si>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</si>
  <si>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</si>
  <si>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</si>
  <si>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</si>
  <si>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</si>
  <si>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</si>
  <si>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</si>
  <si>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</si>
  <si>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</si>
  <si>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</si>
  <si>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</si>
  <si>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</si>
  <si>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</si>
  <si>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</si>
  <si>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</si>
  <si>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</si>
  <si>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</si>
  <si>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</si>
  <si>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</si>
  <si>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</si>
  <si>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</si>
  <si>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</si>
  <si>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</si>
  <si>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</si>
  <si>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</si>
  <si>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</si>
  <si>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</si>
  <si>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</si>
  <si>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</si>
  <si>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</si>
  <si>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</si>
  <si>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</si>
  <si>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</si>
  <si>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</si>
  <si>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</si>
  <si>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</si>
  <si>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</si>
  <si>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</si>
  <si>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</si>
  <si>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</si>
  <si>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</si>
  <si>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</si>
  <si>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</si>
  <si>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</si>
  <si>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</si>
  <si>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</si>
  <si>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</si>
  <si>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</si>
  <si>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</si>
  <si>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</si>
  <si>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</si>
  <si>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</si>
  <si>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</si>
  <si>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</si>
  <si>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</si>
  <si>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</si>
  <si>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</si>
  <si>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</si>
  <si>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</si>
  <si>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</si>
  <si>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</si>
  <si>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</si>
  <si>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</si>
  <si>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</si>
  <si>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</si>
  <si>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</si>
  <si>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</si>
  <si>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</si>
  <si>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</si>
  <si>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</si>
  <si>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</si>
  <si>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</si>
  <si>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</si>
  <si>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</si>
  <si>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</si>
  <si>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</si>
  <si>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</si>
  <si>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</si>
  <si>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</si>
  <si>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</si>
  <si>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</si>
  <si>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</si>
  <si>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</si>
  <si>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</si>
  <si>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</si>
  <si>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</si>
  <si>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</si>
  <si>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</si>
  <si>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</si>
  <si>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</si>
  <si>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</si>
  <si>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</si>
  <si>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</si>
  <si>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</si>
  <si>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</si>
  <si>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</si>
  <si>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</si>
  <si>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</si>
  <si>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</si>
  <si>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</si>
  <si>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</si>
  <si>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</si>
  <si>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</si>
  <si>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</si>
  <si>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</si>
  <si>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</si>
  <si>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</si>
  <si>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</si>
  <si>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</si>
  <si>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</si>
  <si>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</si>
  <si>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</si>
  <si>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</si>
  <si>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</si>
  <si>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</si>
  <si>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</si>
  <si>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</si>
  <si>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</si>
  <si>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</si>
  <si>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</si>
  <si>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</si>
  <si>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</si>
  <si>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</si>
  <si>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</si>
  <si>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</si>
  <si>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</si>
  <si>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</si>
  <si>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</si>
  <si>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</si>
  <si>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</si>
  <si>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</si>
  <si>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</si>
  <si>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</si>
  <si>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</si>
  <si>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</si>
  <si>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</si>
  <si>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</si>
  <si>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</si>
  <si>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</si>
  <si>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</si>
  <si>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</si>
  <si>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</si>
  <si>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</si>
  <si>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</si>
  <si>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</si>
  <si>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</si>
  <si>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</si>
  <si>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</si>
  <si>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</si>
  <si>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</si>
  <si>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</si>
  <si>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</si>
  <si>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</si>
  <si>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</si>
  <si>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</si>
  <si>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</si>
  <si>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</si>
  <si>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</si>
  <si>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</si>
  <si>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</si>
  <si>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</si>
  <si>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</si>
  <si>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</si>
  <si>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</si>
  <si>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</si>
  <si>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</si>
  <si>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</si>
  <si>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</si>
  <si>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</si>
  <si>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</si>
  <si>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</si>
  <si>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</si>
  <si>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</si>
  <si>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</si>
  <si>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</si>
  <si>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</si>
  <si>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</si>
  <si>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</si>
  <si>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</si>
  <si>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</si>
  <si>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</si>
  <si>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</si>
  <si>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</si>
  <si>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</si>
  <si>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</si>
  <si>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</si>
  <si>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</si>
  <si>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</si>
  <si>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</si>
  <si>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</si>
  <si>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</si>
  <si>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</si>
  <si>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</si>
  <si>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</si>
  <si>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</si>
  <si>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</si>
  <si>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</si>
  <si>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</si>
  <si>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</si>
  <si>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</si>
  <si>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</si>
  <si>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</si>
  <si>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</si>
  <si>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</si>
  <si>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</si>
  <si>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</si>
  <si>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</si>
  <si>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</si>
  <si>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</si>
  <si>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</si>
  <si>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</si>
  <si>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</si>
  <si>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</si>
  <si>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</si>
  <si>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</si>
  <si>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</si>
  <si>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</si>
  <si>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</si>
  <si>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</si>
  <si>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</si>
  <si>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</si>
  <si>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</si>
  <si>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</si>
  <si>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</si>
  <si>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</si>
  <si>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</si>
  <si>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</si>
  <si>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</si>
  <si>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</si>
  <si>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</si>
  <si>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</si>
  <si>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</si>
  <si>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</si>
  <si>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</si>
  <si>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</si>
  <si>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</si>
  <si>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</si>
  <si>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</si>
  <si>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</si>
  <si>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</si>
  <si>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</si>
  <si>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</si>
  <si>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</si>
  <si>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</si>
  <si>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</si>
  <si>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</si>
  <si>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</si>
  <si>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</si>
  <si>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</si>
  <si>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</si>
  <si>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</si>
  <si>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평균필요량</t>
    <phoneticPr fontId="1" type="noConversion"/>
  </si>
  <si>
    <t>비타민A(μg RAE/일)</t>
    <phoneticPr fontId="1" type="noConversion"/>
  </si>
  <si>
    <t>엽산</t>
    <phoneticPr fontId="1" type="noConversion"/>
  </si>
  <si>
    <t>엽산(μg DFE/일)</t>
    <phoneticPr fontId="1" type="noConversion"/>
  </si>
  <si>
    <t>다량 무기질</t>
    <phoneticPr fontId="1" type="noConversion"/>
  </si>
  <si>
    <t>충분섭취량</t>
    <phoneticPr fontId="1" type="noConversion"/>
  </si>
  <si>
    <t>미량 무기질</t>
    <phoneticPr fontId="1" type="noConversion"/>
  </si>
  <si>
    <t>요오드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</si>
  <si>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</si>
  <si>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</si>
  <si>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</si>
  <si>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</si>
  <si>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</si>
  <si>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</si>
  <si>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</si>
  <si>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</si>
  <si>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</si>
  <si>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</si>
  <si>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</si>
  <si>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</si>
  <si>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</si>
  <si>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</si>
  <si>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</si>
  <si>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</si>
  <si>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</si>
  <si>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티아민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</si>
  <si>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</si>
  <si>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</si>
  <si>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</si>
  <si>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</si>
  <si>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</si>
  <si>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</si>
  <si>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</si>
  <si>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</si>
  <si>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</si>
  <si>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</si>
  <si>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</si>
  <si>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</si>
  <si>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권장섭취량</t>
    <phoneticPr fontId="1" type="noConversion"/>
  </si>
  <si>
    <t>상한섭취량</t>
    <phoneticPr fontId="1" type="noConversion"/>
  </si>
  <si>
    <t>인</t>
    <phoneticPr fontId="1" type="noConversion"/>
  </si>
  <si>
    <t>M</t>
  </si>
  <si>
    <t>불포화지방산</t>
    <phoneticPr fontId="1" type="noConversion"/>
  </si>
  <si>
    <t>수용성 비타민</t>
    <phoneticPr fontId="1" type="noConversion"/>
  </si>
  <si>
    <t>리보플라빈</t>
    <phoneticPr fontId="1" type="noConversion"/>
  </si>
  <si>
    <t>니아신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</si>
  <si>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</si>
  <si>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</si>
  <si>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</si>
  <si>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H1310257</t>
  </si>
  <si>
    <t>김행수</t>
  </si>
  <si>
    <t>(설문지 : FFQ 95문항 설문지, 사용자 : 김행수, ID : H1310257)</t>
  </si>
  <si>
    <t>2023년 01월 17일 09:53:57</t>
  </si>
  <si>
    <t>열량영양소</t>
    <phoneticPr fontId="1" type="noConversion"/>
  </si>
  <si>
    <t>섭취량</t>
    <phoneticPr fontId="1" type="noConversion"/>
  </si>
  <si>
    <t>적정비율(최대)</t>
    <phoneticPr fontId="1" type="noConversion"/>
  </si>
  <si>
    <t>비타민D</t>
    <phoneticPr fontId="1" type="noConversion"/>
  </si>
  <si>
    <t>비타민C</t>
    <phoneticPr fontId="1" type="noConversion"/>
  </si>
  <si>
    <t>비타민B12</t>
    <phoneticPr fontId="1" type="noConversion"/>
  </si>
  <si>
    <t>망간</t>
    <phoneticPr fontId="1" type="noConversion"/>
  </si>
  <si>
    <t>크롬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</si>
</sst>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127.32192999999999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518600"/>
        <c:axId val="810518992"/>
      </c:barChart>
      <c:catAx>
        <c:axId val="81051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518992"/>
        <c:crosses val="autoZero"/>
        <c:auto val="1"/>
        <c:lblAlgn val="ctr"/>
        <c:lblOffset val="100"/>
        <c:noMultiLvlLbl val="0"/>
      </c:catAx>
      <c:valAx>
        <c:axId val="81051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51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2.9406078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127872"/>
        <c:axId val="216128264"/>
      </c:barChart>
      <c:catAx>
        <c:axId val="21612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128264"/>
        <c:crosses val="autoZero"/>
        <c:auto val="1"/>
        <c:lblAlgn val="ctr"/>
        <c:lblOffset val="100"/>
        <c:noMultiLvlLbl val="0"/>
      </c:catAx>
      <c:valAx>
        <c:axId val="21612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12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0.74281680000000005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125912"/>
        <c:axId val="216126304"/>
      </c:barChart>
      <c:catAx>
        <c:axId val="21612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126304"/>
        <c:crosses val="autoZero"/>
        <c:auto val="1"/>
        <c:lblAlgn val="ctr"/>
        <c:lblOffset val="100"/>
        <c:noMultiLvlLbl val="0"/>
      </c:catAx>
      <c:valAx>
        <c:axId val="21612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12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1981.3787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70216"/>
        <c:axId val="565868256"/>
      </c:barChart>
      <c:catAx>
        <c:axId val="56587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68256"/>
        <c:crosses val="autoZero"/>
        <c:auto val="1"/>
        <c:lblAlgn val="ctr"/>
        <c:lblOffset val="100"/>
        <c:noMultiLvlLbl val="0"/>
      </c:catAx>
      <c:valAx>
        <c:axId val="56586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7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4993.5106999999998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71000"/>
        <c:axId val="565869040"/>
      </c:barChart>
      <c:catAx>
        <c:axId val="56587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69040"/>
        <c:crosses val="autoZero"/>
        <c:auto val="1"/>
        <c:lblAlgn val="ctr"/>
        <c:lblOffset val="100"/>
        <c:noMultiLvlLbl val="0"/>
      </c:catAx>
      <c:valAx>
        <c:axId val="5658690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7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145.1156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69824"/>
        <c:axId val="565870608"/>
      </c:barChart>
      <c:catAx>
        <c:axId val="56586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870608"/>
        <c:crosses val="autoZero"/>
        <c:auto val="1"/>
        <c:lblAlgn val="ctr"/>
        <c:lblOffset val="100"/>
        <c:noMultiLvlLbl val="0"/>
      </c:catAx>
      <c:valAx>
        <c:axId val="56587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6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154.68755999999999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867864"/>
        <c:axId val="567477696"/>
      </c:barChart>
      <c:catAx>
        <c:axId val="56586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477696"/>
        <c:crosses val="autoZero"/>
        <c:auto val="1"/>
        <c:lblAlgn val="ctr"/>
        <c:lblOffset val="100"/>
        <c:noMultiLvlLbl val="0"/>
      </c:catAx>
      <c:valAx>
        <c:axId val="56747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86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20.876356000000001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476520"/>
        <c:axId val="567475736"/>
      </c:barChart>
      <c:catAx>
        <c:axId val="56747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475736"/>
        <c:crosses val="autoZero"/>
        <c:auto val="1"/>
        <c:lblAlgn val="ctr"/>
        <c:lblOffset val="100"/>
        <c:noMultiLvlLbl val="0"/>
      </c:catAx>
      <c:valAx>
        <c:axId val="567475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47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805.75229999999999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478480"/>
        <c:axId val="567477304"/>
      </c:barChart>
      <c:catAx>
        <c:axId val="56747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477304"/>
        <c:crosses val="autoZero"/>
        <c:auto val="1"/>
        <c:lblAlgn val="ctr"/>
        <c:lblOffset val="100"/>
        <c:noMultiLvlLbl val="0"/>
      </c:catAx>
      <c:valAx>
        <c:axId val="5674773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47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7.6935900000000002E-2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476128"/>
        <c:axId val="567475344"/>
      </c:barChart>
      <c:catAx>
        <c:axId val="56747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475344"/>
        <c:crosses val="autoZero"/>
        <c:auto val="1"/>
        <c:lblAlgn val="ctr"/>
        <c:lblOffset val="100"/>
        <c:noMultiLvlLbl val="0"/>
      </c:catAx>
      <c:valAx>
        <c:axId val="56747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47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6.1557145000000002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477016"/>
        <c:axId val="546475448"/>
      </c:barChart>
      <c:catAx>
        <c:axId val="54647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475448"/>
        <c:crosses val="autoZero"/>
        <c:auto val="1"/>
        <c:lblAlgn val="ctr"/>
        <c:lblOffset val="100"/>
        <c:noMultiLvlLbl val="0"/>
      </c:catAx>
      <c:valAx>
        <c:axId val="546475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47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39.213839999999998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225920"/>
        <c:axId val="806225136"/>
      </c:barChart>
      <c:catAx>
        <c:axId val="80622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225136"/>
        <c:crosses val="autoZero"/>
        <c:auto val="1"/>
        <c:lblAlgn val="ctr"/>
        <c:lblOffset val="100"/>
        <c:noMultiLvlLbl val="0"/>
      </c:catAx>
      <c:valAx>
        <c:axId val="806225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22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554.92125999999996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474664"/>
        <c:axId val="546476624"/>
      </c:barChart>
      <c:catAx>
        <c:axId val="546474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476624"/>
        <c:crosses val="autoZero"/>
        <c:auto val="1"/>
        <c:lblAlgn val="ctr"/>
        <c:lblOffset val="100"/>
        <c:noMultiLvlLbl val="0"/>
      </c:catAx>
      <c:valAx>
        <c:axId val="54647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47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166.1653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473880"/>
        <c:axId val="546475056"/>
      </c:barChart>
      <c:catAx>
        <c:axId val="54647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475056"/>
        <c:crosses val="autoZero"/>
        <c:auto val="1"/>
        <c:lblAlgn val="ctr"/>
        <c:lblOffset val="100"/>
        <c:noMultiLvlLbl val="0"/>
      </c:catAx>
      <c:valAx>
        <c:axId val="54647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47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8.5890000000000004</c:v>
                </c:pt>
                <c:pt idx="1">
                  <c:v>13.836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206472"/>
        <c:axId val="259208432"/>
      </c:barChart>
      <c:catAx>
        <c:axId val="25920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208432"/>
        <c:crosses val="autoZero"/>
        <c:auto val="1"/>
        <c:lblAlgn val="ctr"/>
        <c:lblOffset val="100"/>
        <c:noMultiLvlLbl val="0"/>
      </c:catAx>
      <c:valAx>
        <c:axId val="25920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20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18.338571999999999</c:v>
                </c:pt>
                <c:pt idx="1">
                  <c:v>21.941362000000002</c:v>
                </c:pt>
                <c:pt idx="2">
                  <c:v>18.544746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843.37523999999996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208040"/>
        <c:axId val="259207256"/>
      </c:barChart>
      <c:catAx>
        <c:axId val="25920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207256"/>
        <c:crosses val="autoZero"/>
        <c:auto val="1"/>
        <c:lblAlgn val="ctr"/>
        <c:lblOffset val="100"/>
        <c:noMultiLvlLbl val="0"/>
      </c:catAx>
      <c:valAx>
        <c:axId val="259207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20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28.845516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210000"/>
        <c:axId val="259209608"/>
      </c:barChart>
      <c:catAx>
        <c:axId val="25921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209608"/>
        <c:crosses val="autoZero"/>
        <c:auto val="1"/>
        <c:lblAlgn val="ctr"/>
        <c:lblOffset val="100"/>
        <c:noMultiLvlLbl val="0"/>
      </c:catAx>
      <c:valAx>
        <c:axId val="25920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21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74.227000000000004</c:v>
                </c:pt>
                <c:pt idx="1">
                  <c:v>9.41</c:v>
                </c:pt>
                <c:pt idx="2">
                  <c:v>16.363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0103088"/>
        <c:axId val="810103480"/>
      </c:barChart>
      <c:catAx>
        <c:axId val="81010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103480"/>
        <c:crosses val="autoZero"/>
        <c:auto val="1"/>
        <c:lblAlgn val="ctr"/>
        <c:lblOffset val="100"/>
        <c:noMultiLvlLbl val="0"/>
      </c:catAx>
      <c:valAx>
        <c:axId val="81010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10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3640.0227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103872"/>
        <c:axId val="810106616"/>
      </c:barChart>
      <c:catAx>
        <c:axId val="81010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106616"/>
        <c:crosses val="autoZero"/>
        <c:auto val="1"/>
        <c:lblAlgn val="ctr"/>
        <c:lblOffset val="100"/>
        <c:noMultiLvlLbl val="0"/>
      </c:catAx>
      <c:valAx>
        <c:axId val="81010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10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128.55832000000001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105832"/>
        <c:axId val="810106224"/>
      </c:barChart>
      <c:catAx>
        <c:axId val="81010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106224"/>
        <c:crosses val="autoZero"/>
        <c:auto val="1"/>
        <c:lblAlgn val="ctr"/>
        <c:lblOffset val="100"/>
        <c:noMultiLvlLbl val="0"/>
      </c:catAx>
      <c:valAx>
        <c:axId val="810106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10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633.56604000000004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105048"/>
        <c:axId val="570132120"/>
      </c:barChart>
      <c:catAx>
        <c:axId val="81010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132120"/>
        <c:crosses val="autoZero"/>
        <c:auto val="1"/>
        <c:lblAlgn val="ctr"/>
        <c:lblOffset val="100"/>
        <c:noMultiLvlLbl val="0"/>
      </c:catAx>
      <c:valAx>
        <c:axId val="570132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10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4.5336002999999998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226312"/>
        <c:axId val="806226704"/>
      </c:barChart>
      <c:catAx>
        <c:axId val="80622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226704"/>
        <c:crosses val="autoZero"/>
        <c:auto val="1"/>
        <c:lblAlgn val="ctr"/>
        <c:lblOffset val="100"/>
        <c:noMultiLvlLbl val="0"/>
      </c:catAx>
      <c:valAx>
        <c:axId val="80622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22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10694.766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133296"/>
        <c:axId val="570132904"/>
      </c:barChart>
      <c:catAx>
        <c:axId val="57013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132904"/>
        <c:crosses val="autoZero"/>
        <c:auto val="1"/>
        <c:lblAlgn val="ctr"/>
        <c:lblOffset val="100"/>
        <c:noMultiLvlLbl val="0"/>
      </c:catAx>
      <c:valAx>
        <c:axId val="57013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13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22.993402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131336"/>
        <c:axId val="570130944"/>
      </c:barChart>
      <c:catAx>
        <c:axId val="570131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130944"/>
        <c:crosses val="autoZero"/>
        <c:auto val="1"/>
        <c:lblAlgn val="ctr"/>
        <c:lblOffset val="100"/>
        <c:noMultiLvlLbl val="0"/>
      </c:catAx>
      <c:valAx>
        <c:axId val="57013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13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3.1132927000000001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130552"/>
        <c:axId val="570131728"/>
      </c:barChart>
      <c:catAx>
        <c:axId val="57013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131728"/>
        <c:crosses val="autoZero"/>
        <c:auto val="1"/>
        <c:lblAlgn val="ctr"/>
        <c:lblOffset val="100"/>
        <c:noMultiLvlLbl val="0"/>
      </c:catAx>
      <c:valAx>
        <c:axId val="57013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130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319.80419999999998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6047752"/>
        <c:axId val="676048928"/>
      </c:barChart>
      <c:catAx>
        <c:axId val="67604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6048928"/>
        <c:crosses val="autoZero"/>
        <c:auto val="1"/>
        <c:lblAlgn val="ctr"/>
        <c:lblOffset val="100"/>
        <c:noMultiLvlLbl val="0"/>
      </c:catAx>
      <c:valAx>
        <c:axId val="67604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604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2.2615227999999998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6045400"/>
        <c:axId val="676048536"/>
      </c:barChart>
      <c:catAx>
        <c:axId val="67604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6048536"/>
        <c:crosses val="autoZero"/>
        <c:auto val="1"/>
        <c:lblAlgn val="ctr"/>
        <c:lblOffset val="100"/>
        <c:noMultiLvlLbl val="0"/>
      </c:catAx>
      <c:valAx>
        <c:axId val="676048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604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28.431677000000001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6046968"/>
        <c:axId val="676046184"/>
      </c:barChart>
      <c:catAx>
        <c:axId val="67604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6046184"/>
        <c:crosses val="autoZero"/>
        <c:auto val="1"/>
        <c:lblAlgn val="ctr"/>
        <c:lblOffset val="100"/>
        <c:noMultiLvlLbl val="0"/>
      </c:catAx>
      <c:valAx>
        <c:axId val="67604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604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3.1132927000000001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6048144"/>
        <c:axId val="806225528"/>
      </c:barChart>
      <c:catAx>
        <c:axId val="67604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225528"/>
        <c:crosses val="autoZero"/>
        <c:auto val="1"/>
        <c:lblAlgn val="ctr"/>
        <c:lblOffset val="100"/>
        <c:noMultiLvlLbl val="0"/>
      </c:catAx>
      <c:valAx>
        <c:axId val="80622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604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896.68389999999999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224352"/>
        <c:axId val="806224744"/>
      </c:barChart>
      <c:catAx>
        <c:axId val="80622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224744"/>
        <c:crosses val="autoZero"/>
        <c:auto val="1"/>
        <c:lblAlgn val="ctr"/>
        <c:lblOffset val="100"/>
        <c:noMultiLvlLbl val="0"/>
      </c:catAx>
      <c:valAx>
        <c:axId val="806224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22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12.378477999999999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125520"/>
        <c:axId val="216127088"/>
      </c:barChart>
      <c:catAx>
        <c:axId val="21612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127088"/>
        <c:crosses val="autoZero"/>
        <c:auto val="1"/>
        <c:lblAlgn val="ctr"/>
        <c:lblOffset val="100"/>
        <c:noMultiLvlLbl val="0"/>
      </c:catAx>
      <c:valAx>
        <c:axId val="21612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12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김행수, ID : H1310257)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01월 17일 09:53:57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3640.0227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127.32192999999999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39.213839999999998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74.227000000000004</v>
      </c>
      <c r="G8" s="59">
        <f>'DRIs DATA 입력'!G8</f>
        <v>9.41</v>
      </c>
      <c r="H8" s="59">
        <f>'DRIs DATA 입력'!H8</f>
        <v>16.363</v>
      </c>
      <c r="I8" s="46"/>
      <c r="J8" s="59" t="s">
        <v>216</v>
      </c>
      <c r="K8" s="59">
        <f>'DRIs DATA 입력'!K8</f>
        <v>8.5890000000000004</v>
      </c>
      <c r="L8" s="59">
        <f>'DRIs DATA 입력'!L8</f>
        <v>13.836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843.37523999999996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28.845516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4.5336002999999998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319.80419999999998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128.55832000000001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3.437649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2.2615227999999998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28.431677000000001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3.1132927000000001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896.68389999999999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12.378477999999999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2.9406078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0.74281680000000005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633.56604000000004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1981.3787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10694.766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4993.5106999999998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145.1156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154.68755999999999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22.993402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20.876356000000001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805.75229999999999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7.6935900000000002E-2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6.1557145000000002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554.92125999999996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166.1653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1" sqref="F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284</v>
      </c>
      <c r="B1" s="61" t="s">
        <v>327</v>
      </c>
      <c r="G1" s="62" t="s">
        <v>285</v>
      </c>
      <c r="H1" s="61" t="s">
        <v>328</v>
      </c>
    </row>
    <row r="3" spans="1:27" x14ac:dyDescent="0.3">
      <c r="A3" s="71" t="s">
        <v>286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287</v>
      </c>
      <c r="B4" s="69"/>
      <c r="C4" s="69"/>
      <c r="E4" s="66" t="s">
        <v>329</v>
      </c>
      <c r="F4" s="67"/>
      <c r="G4" s="67"/>
      <c r="H4" s="68"/>
      <c r="J4" s="66" t="s">
        <v>318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288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330</v>
      </c>
      <c r="E5" s="65"/>
      <c r="F5" s="65" t="s">
        <v>50</v>
      </c>
      <c r="G5" s="65" t="s">
        <v>290</v>
      </c>
      <c r="H5" s="65" t="s">
        <v>46</v>
      </c>
      <c r="J5" s="65"/>
      <c r="K5" s="65" t="s">
        <v>291</v>
      </c>
      <c r="L5" s="65" t="s">
        <v>292</v>
      </c>
      <c r="N5" s="65"/>
      <c r="O5" s="65" t="s">
        <v>276</v>
      </c>
      <c r="P5" s="65" t="s">
        <v>314</v>
      </c>
      <c r="Q5" s="65" t="s">
        <v>281</v>
      </c>
      <c r="R5" s="65" t="s">
        <v>315</v>
      </c>
      <c r="S5" s="65" t="s">
        <v>330</v>
      </c>
      <c r="U5" s="65"/>
      <c r="V5" s="65" t="s">
        <v>276</v>
      </c>
      <c r="W5" s="65" t="s">
        <v>314</v>
      </c>
      <c r="X5" s="65" t="s">
        <v>281</v>
      </c>
      <c r="Y5" s="65" t="s">
        <v>315</v>
      </c>
      <c r="Z5" s="65" t="s">
        <v>330</v>
      </c>
    </row>
    <row r="6" spans="1:27" x14ac:dyDescent="0.3">
      <c r="A6" s="65" t="s">
        <v>287</v>
      </c>
      <c r="B6" s="65">
        <v>2400</v>
      </c>
      <c r="C6" s="65">
        <v>3640.0227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50</v>
      </c>
      <c r="P6" s="65">
        <v>60</v>
      </c>
      <c r="Q6" s="65">
        <v>0</v>
      </c>
      <c r="R6" s="65">
        <v>0</v>
      </c>
      <c r="S6" s="65">
        <v>127.32192999999999</v>
      </c>
      <c r="U6" s="65" t="s">
        <v>295</v>
      </c>
      <c r="V6" s="65">
        <v>0</v>
      </c>
      <c r="W6" s="65">
        <v>0</v>
      </c>
      <c r="X6" s="65">
        <v>25</v>
      </c>
      <c r="Y6" s="65">
        <v>0</v>
      </c>
      <c r="Z6" s="65">
        <v>39.213839999999998</v>
      </c>
    </row>
    <row r="7" spans="1:27" x14ac:dyDescent="0.3">
      <c r="E7" s="65" t="s">
        <v>331</v>
      </c>
      <c r="F7" s="65">
        <v>65</v>
      </c>
      <c r="G7" s="65">
        <v>30</v>
      </c>
      <c r="H7" s="65">
        <v>20</v>
      </c>
      <c r="J7" s="65" t="s">
        <v>331</v>
      </c>
      <c r="K7" s="65">
        <v>1</v>
      </c>
      <c r="L7" s="65">
        <v>10</v>
      </c>
    </row>
    <row r="8" spans="1:27" x14ac:dyDescent="0.3">
      <c r="E8" s="65" t="s">
        <v>296</v>
      </c>
      <c r="F8" s="65">
        <v>74.227000000000004</v>
      </c>
      <c r="G8" s="65">
        <v>9.41</v>
      </c>
      <c r="H8" s="65">
        <v>16.363</v>
      </c>
      <c r="J8" s="65" t="s">
        <v>296</v>
      </c>
      <c r="K8" s="65">
        <v>8.5890000000000004</v>
      </c>
      <c r="L8" s="65">
        <v>13.836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332</v>
      </c>
      <c r="P14" s="69"/>
      <c r="Q14" s="69"/>
      <c r="R14" s="69"/>
      <c r="S14" s="69"/>
      <c r="T14" s="69"/>
      <c r="V14" s="69" t="s">
        <v>300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276</v>
      </c>
      <c r="C15" s="65" t="s">
        <v>314</v>
      </c>
      <c r="D15" s="65" t="s">
        <v>281</v>
      </c>
      <c r="E15" s="65" t="s">
        <v>315</v>
      </c>
      <c r="F15" s="65" t="s">
        <v>330</v>
      </c>
      <c r="H15" s="65"/>
      <c r="I15" s="65" t="s">
        <v>276</v>
      </c>
      <c r="J15" s="65" t="s">
        <v>314</v>
      </c>
      <c r="K15" s="65" t="s">
        <v>281</v>
      </c>
      <c r="L15" s="65" t="s">
        <v>315</v>
      </c>
      <c r="M15" s="65" t="s">
        <v>330</v>
      </c>
      <c r="O15" s="65"/>
      <c r="P15" s="65" t="s">
        <v>276</v>
      </c>
      <c r="Q15" s="65" t="s">
        <v>314</v>
      </c>
      <c r="R15" s="65" t="s">
        <v>281</v>
      </c>
      <c r="S15" s="65" t="s">
        <v>315</v>
      </c>
      <c r="T15" s="65" t="s">
        <v>330</v>
      </c>
      <c r="V15" s="65"/>
      <c r="W15" s="65" t="s">
        <v>276</v>
      </c>
      <c r="X15" s="65" t="s">
        <v>314</v>
      </c>
      <c r="Y15" s="65" t="s">
        <v>281</v>
      </c>
      <c r="Z15" s="65" t="s">
        <v>315</v>
      </c>
      <c r="AA15" s="65" t="s">
        <v>330</v>
      </c>
    </row>
    <row r="16" spans="1:27" x14ac:dyDescent="0.3">
      <c r="A16" s="65" t="s">
        <v>277</v>
      </c>
      <c r="B16" s="65">
        <v>550</v>
      </c>
      <c r="C16" s="65">
        <v>750</v>
      </c>
      <c r="D16" s="65">
        <v>0</v>
      </c>
      <c r="E16" s="65">
        <v>3000</v>
      </c>
      <c r="F16" s="65">
        <v>843.37523999999996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28.845516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4.5336002999999998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319.80419999999998</v>
      </c>
    </row>
    <row r="23" spans="1:62" x14ac:dyDescent="0.3">
      <c r="A23" s="70" t="s">
        <v>319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333</v>
      </c>
      <c r="B24" s="69"/>
      <c r="C24" s="69"/>
      <c r="D24" s="69"/>
      <c r="E24" s="69"/>
      <c r="F24" s="69"/>
      <c r="H24" s="69" t="s">
        <v>301</v>
      </c>
      <c r="I24" s="69"/>
      <c r="J24" s="69"/>
      <c r="K24" s="69"/>
      <c r="L24" s="69"/>
      <c r="M24" s="69"/>
      <c r="O24" s="69" t="s">
        <v>320</v>
      </c>
      <c r="P24" s="69"/>
      <c r="Q24" s="69"/>
      <c r="R24" s="69"/>
      <c r="S24" s="69"/>
      <c r="T24" s="69"/>
      <c r="V24" s="69" t="s">
        <v>321</v>
      </c>
      <c r="W24" s="69"/>
      <c r="X24" s="69"/>
      <c r="Y24" s="69"/>
      <c r="Z24" s="69"/>
      <c r="AA24" s="69"/>
      <c r="AC24" s="69" t="s">
        <v>302</v>
      </c>
      <c r="AD24" s="69"/>
      <c r="AE24" s="69"/>
      <c r="AF24" s="69"/>
      <c r="AG24" s="69"/>
      <c r="AH24" s="69"/>
      <c r="AJ24" s="69" t="s">
        <v>278</v>
      </c>
      <c r="AK24" s="69"/>
      <c r="AL24" s="69"/>
      <c r="AM24" s="69"/>
      <c r="AN24" s="69"/>
      <c r="AO24" s="69"/>
      <c r="AQ24" s="69" t="s">
        <v>334</v>
      </c>
      <c r="AR24" s="69"/>
      <c r="AS24" s="69"/>
      <c r="AT24" s="69"/>
      <c r="AU24" s="69"/>
      <c r="AV24" s="69"/>
      <c r="AX24" s="69" t="s">
        <v>303</v>
      </c>
      <c r="AY24" s="69"/>
      <c r="AZ24" s="69"/>
      <c r="BA24" s="69"/>
      <c r="BB24" s="69"/>
      <c r="BC24" s="69"/>
      <c r="BE24" s="69" t="s">
        <v>304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276</v>
      </c>
      <c r="C25" s="65" t="s">
        <v>314</v>
      </c>
      <c r="D25" s="65" t="s">
        <v>281</v>
      </c>
      <c r="E25" s="65" t="s">
        <v>315</v>
      </c>
      <c r="F25" s="65" t="s">
        <v>330</v>
      </c>
      <c r="H25" s="65"/>
      <c r="I25" s="65" t="s">
        <v>276</v>
      </c>
      <c r="J25" s="65" t="s">
        <v>314</v>
      </c>
      <c r="K25" s="65" t="s">
        <v>281</v>
      </c>
      <c r="L25" s="65" t="s">
        <v>315</v>
      </c>
      <c r="M25" s="65" t="s">
        <v>330</v>
      </c>
      <c r="O25" s="65"/>
      <c r="P25" s="65" t="s">
        <v>276</v>
      </c>
      <c r="Q25" s="65" t="s">
        <v>314</v>
      </c>
      <c r="R25" s="65" t="s">
        <v>281</v>
      </c>
      <c r="S25" s="65" t="s">
        <v>315</v>
      </c>
      <c r="T25" s="65" t="s">
        <v>330</v>
      </c>
      <c r="V25" s="65"/>
      <c r="W25" s="65" t="s">
        <v>276</v>
      </c>
      <c r="X25" s="65" t="s">
        <v>314</v>
      </c>
      <c r="Y25" s="65" t="s">
        <v>281</v>
      </c>
      <c r="Z25" s="65" t="s">
        <v>315</v>
      </c>
      <c r="AA25" s="65" t="s">
        <v>330</v>
      </c>
      <c r="AC25" s="65"/>
      <c r="AD25" s="65" t="s">
        <v>276</v>
      </c>
      <c r="AE25" s="65" t="s">
        <v>314</v>
      </c>
      <c r="AF25" s="65" t="s">
        <v>281</v>
      </c>
      <c r="AG25" s="65" t="s">
        <v>315</v>
      </c>
      <c r="AH25" s="65" t="s">
        <v>330</v>
      </c>
      <c r="AJ25" s="65"/>
      <c r="AK25" s="65" t="s">
        <v>276</v>
      </c>
      <c r="AL25" s="65" t="s">
        <v>314</v>
      </c>
      <c r="AM25" s="65" t="s">
        <v>281</v>
      </c>
      <c r="AN25" s="65" t="s">
        <v>315</v>
      </c>
      <c r="AO25" s="65" t="s">
        <v>330</v>
      </c>
      <c r="AQ25" s="65"/>
      <c r="AR25" s="65" t="s">
        <v>276</v>
      </c>
      <c r="AS25" s="65" t="s">
        <v>314</v>
      </c>
      <c r="AT25" s="65" t="s">
        <v>281</v>
      </c>
      <c r="AU25" s="65" t="s">
        <v>315</v>
      </c>
      <c r="AV25" s="65" t="s">
        <v>330</v>
      </c>
      <c r="AX25" s="65"/>
      <c r="AY25" s="65" t="s">
        <v>276</v>
      </c>
      <c r="AZ25" s="65" t="s">
        <v>314</v>
      </c>
      <c r="BA25" s="65" t="s">
        <v>281</v>
      </c>
      <c r="BB25" s="65" t="s">
        <v>315</v>
      </c>
      <c r="BC25" s="65" t="s">
        <v>330</v>
      </c>
      <c r="BE25" s="65"/>
      <c r="BF25" s="65" t="s">
        <v>276</v>
      </c>
      <c r="BG25" s="65" t="s">
        <v>314</v>
      </c>
      <c r="BH25" s="65" t="s">
        <v>281</v>
      </c>
      <c r="BI25" s="65" t="s">
        <v>315</v>
      </c>
      <c r="BJ25" s="65" t="s">
        <v>330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128.55832000000001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3.437649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2.2615227999999998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28.431677000000001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3.1132927000000001</v>
      </c>
      <c r="AJ26" s="65" t="s">
        <v>279</v>
      </c>
      <c r="AK26" s="65">
        <v>320</v>
      </c>
      <c r="AL26" s="65">
        <v>400</v>
      </c>
      <c r="AM26" s="65">
        <v>0</v>
      </c>
      <c r="AN26" s="65">
        <v>1000</v>
      </c>
      <c r="AO26" s="65">
        <v>896.68389999999999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12.378477999999999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2.9406078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0.74281680000000005</v>
      </c>
    </row>
    <row r="33" spans="1:68" x14ac:dyDescent="0.3">
      <c r="A33" s="70" t="s">
        <v>280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305</v>
      </c>
      <c r="W34" s="69"/>
      <c r="X34" s="69"/>
      <c r="Y34" s="69"/>
      <c r="Z34" s="69"/>
      <c r="AA34" s="69"/>
      <c r="AC34" s="69" t="s">
        <v>306</v>
      </c>
      <c r="AD34" s="69"/>
      <c r="AE34" s="69"/>
      <c r="AF34" s="69"/>
      <c r="AG34" s="69"/>
      <c r="AH34" s="69"/>
      <c r="AJ34" s="69" t="s">
        <v>307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276</v>
      </c>
      <c r="C35" s="65" t="s">
        <v>314</v>
      </c>
      <c r="D35" s="65" t="s">
        <v>281</v>
      </c>
      <c r="E35" s="65" t="s">
        <v>315</v>
      </c>
      <c r="F35" s="65" t="s">
        <v>330</v>
      </c>
      <c r="H35" s="65"/>
      <c r="I35" s="65" t="s">
        <v>276</v>
      </c>
      <c r="J35" s="65" t="s">
        <v>314</v>
      </c>
      <c r="K35" s="65" t="s">
        <v>281</v>
      </c>
      <c r="L35" s="65" t="s">
        <v>315</v>
      </c>
      <c r="M35" s="65" t="s">
        <v>330</v>
      </c>
      <c r="O35" s="65"/>
      <c r="P35" s="65" t="s">
        <v>276</v>
      </c>
      <c r="Q35" s="65" t="s">
        <v>314</v>
      </c>
      <c r="R35" s="65" t="s">
        <v>281</v>
      </c>
      <c r="S35" s="65" t="s">
        <v>315</v>
      </c>
      <c r="T35" s="65" t="s">
        <v>330</v>
      </c>
      <c r="V35" s="65"/>
      <c r="W35" s="65" t="s">
        <v>276</v>
      </c>
      <c r="X35" s="65" t="s">
        <v>314</v>
      </c>
      <c r="Y35" s="65" t="s">
        <v>281</v>
      </c>
      <c r="Z35" s="65" t="s">
        <v>315</v>
      </c>
      <c r="AA35" s="65" t="s">
        <v>330</v>
      </c>
      <c r="AC35" s="65"/>
      <c r="AD35" s="65" t="s">
        <v>276</v>
      </c>
      <c r="AE35" s="65" t="s">
        <v>314</v>
      </c>
      <c r="AF35" s="65" t="s">
        <v>281</v>
      </c>
      <c r="AG35" s="65" t="s">
        <v>315</v>
      </c>
      <c r="AH35" s="65" t="s">
        <v>330</v>
      </c>
      <c r="AJ35" s="65"/>
      <c r="AK35" s="65" t="s">
        <v>276</v>
      </c>
      <c r="AL35" s="65" t="s">
        <v>314</v>
      </c>
      <c r="AM35" s="65" t="s">
        <v>281</v>
      </c>
      <c r="AN35" s="65" t="s">
        <v>315</v>
      </c>
      <c r="AO35" s="65" t="s">
        <v>330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633.56604000000004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1981.3787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10694.766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4993.5106999999998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145.1156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154.68755999999999</v>
      </c>
    </row>
    <row r="43" spans="1:68" x14ac:dyDescent="0.3">
      <c r="A43" s="70" t="s">
        <v>282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308</v>
      </c>
      <c r="B44" s="69"/>
      <c r="C44" s="69"/>
      <c r="D44" s="69"/>
      <c r="E44" s="69"/>
      <c r="F44" s="69"/>
      <c r="H44" s="69" t="s">
        <v>322</v>
      </c>
      <c r="I44" s="69"/>
      <c r="J44" s="69"/>
      <c r="K44" s="69"/>
      <c r="L44" s="69"/>
      <c r="M44" s="69"/>
      <c r="O44" s="69" t="s">
        <v>309</v>
      </c>
      <c r="P44" s="69"/>
      <c r="Q44" s="69"/>
      <c r="R44" s="69"/>
      <c r="S44" s="69"/>
      <c r="T44" s="69"/>
      <c r="V44" s="69" t="s">
        <v>323</v>
      </c>
      <c r="W44" s="69"/>
      <c r="X44" s="69"/>
      <c r="Y44" s="69"/>
      <c r="Z44" s="69"/>
      <c r="AA44" s="69"/>
      <c r="AC44" s="69" t="s">
        <v>335</v>
      </c>
      <c r="AD44" s="69"/>
      <c r="AE44" s="69"/>
      <c r="AF44" s="69"/>
      <c r="AG44" s="69"/>
      <c r="AH44" s="69"/>
      <c r="AJ44" s="69" t="s">
        <v>283</v>
      </c>
      <c r="AK44" s="69"/>
      <c r="AL44" s="69"/>
      <c r="AM44" s="69"/>
      <c r="AN44" s="69"/>
      <c r="AO44" s="69"/>
      <c r="AQ44" s="69" t="s">
        <v>310</v>
      </c>
      <c r="AR44" s="69"/>
      <c r="AS44" s="69"/>
      <c r="AT44" s="69"/>
      <c r="AU44" s="69"/>
      <c r="AV44" s="69"/>
      <c r="AX44" s="69" t="s">
        <v>324</v>
      </c>
      <c r="AY44" s="69"/>
      <c r="AZ44" s="69"/>
      <c r="BA44" s="69"/>
      <c r="BB44" s="69"/>
      <c r="BC44" s="69"/>
      <c r="BE44" s="69" t="s">
        <v>336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276</v>
      </c>
      <c r="C45" s="65" t="s">
        <v>314</v>
      </c>
      <c r="D45" s="65" t="s">
        <v>281</v>
      </c>
      <c r="E45" s="65" t="s">
        <v>315</v>
      </c>
      <c r="F45" s="65" t="s">
        <v>330</v>
      </c>
      <c r="H45" s="65"/>
      <c r="I45" s="65" t="s">
        <v>276</v>
      </c>
      <c r="J45" s="65" t="s">
        <v>314</v>
      </c>
      <c r="K45" s="65" t="s">
        <v>281</v>
      </c>
      <c r="L45" s="65" t="s">
        <v>315</v>
      </c>
      <c r="M45" s="65" t="s">
        <v>330</v>
      </c>
      <c r="O45" s="65"/>
      <c r="P45" s="65" t="s">
        <v>276</v>
      </c>
      <c r="Q45" s="65" t="s">
        <v>314</v>
      </c>
      <c r="R45" s="65" t="s">
        <v>281</v>
      </c>
      <c r="S45" s="65" t="s">
        <v>315</v>
      </c>
      <c r="T45" s="65" t="s">
        <v>330</v>
      </c>
      <c r="V45" s="65"/>
      <c r="W45" s="65" t="s">
        <v>276</v>
      </c>
      <c r="X45" s="65" t="s">
        <v>314</v>
      </c>
      <c r="Y45" s="65" t="s">
        <v>281</v>
      </c>
      <c r="Z45" s="65" t="s">
        <v>315</v>
      </c>
      <c r="AA45" s="65" t="s">
        <v>330</v>
      </c>
      <c r="AC45" s="65"/>
      <c r="AD45" s="65" t="s">
        <v>276</v>
      </c>
      <c r="AE45" s="65" t="s">
        <v>314</v>
      </c>
      <c r="AF45" s="65" t="s">
        <v>281</v>
      </c>
      <c r="AG45" s="65" t="s">
        <v>315</v>
      </c>
      <c r="AH45" s="65" t="s">
        <v>330</v>
      </c>
      <c r="AJ45" s="65"/>
      <c r="AK45" s="65" t="s">
        <v>276</v>
      </c>
      <c r="AL45" s="65" t="s">
        <v>314</v>
      </c>
      <c r="AM45" s="65" t="s">
        <v>281</v>
      </c>
      <c r="AN45" s="65" t="s">
        <v>315</v>
      </c>
      <c r="AO45" s="65" t="s">
        <v>330</v>
      </c>
      <c r="AQ45" s="65"/>
      <c r="AR45" s="65" t="s">
        <v>276</v>
      </c>
      <c r="AS45" s="65" t="s">
        <v>314</v>
      </c>
      <c r="AT45" s="65" t="s">
        <v>281</v>
      </c>
      <c r="AU45" s="65" t="s">
        <v>315</v>
      </c>
      <c r="AV45" s="65" t="s">
        <v>330</v>
      </c>
      <c r="AX45" s="65"/>
      <c r="AY45" s="65" t="s">
        <v>276</v>
      </c>
      <c r="AZ45" s="65" t="s">
        <v>314</v>
      </c>
      <c r="BA45" s="65" t="s">
        <v>281</v>
      </c>
      <c r="BB45" s="65" t="s">
        <v>315</v>
      </c>
      <c r="BC45" s="65" t="s">
        <v>330</v>
      </c>
      <c r="BE45" s="65"/>
      <c r="BF45" s="65" t="s">
        <v>276</v>
      </c>
      <c r="BG45" s="65" t="s">
        <v>314</v>
      </c>
      <c r="BH45" s="65" t="s">
        <v>281</v>
      </c>
      <c r="BI45" s="65" t="s">
        <v>315</v>
      </c>
      <c r="BJ45" s="65" t="s">
        <v>330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22.993402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20.876356000000001</v>
      </c>
      <c r="O46" s="65" t="s">
        <v>311</v>
      </c>
      <c r="P46" s="65">
        <v>600</v>
      </c>
      <c r="Q46" s="65">
        <v>800</v>
      </c>
      <c r="R46" s="65">
        <v>0</v>
      </c>
      <c r="S46" s="65">
        <v>10000</v>
      </c>
      <c r="T46" s="65">
        <v>805.75229999999999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7.6935900000000002E-2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6.1557145000000002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554.92125999999996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166.1653</v>
      </c>
      <c r="AX46" s="65" t="s">
        <v>312</v>
      </c>
      <c r="AY46" s="65"/>
      <c r="AZ46" s="65"/>
      <c r="BA46" s="65"/>
      <c r="BB46" s="65"/>
      <c r="BC46" s="65"/>
      <c r="BE46" s="65" t="s">
        <v>313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3" sqref="E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325</v>
      </c>
      <c r="B2" s="61" t="s">
        <v>326</v>
      </c>
      <c r="C2" s="61" t="s">
        <v>317</v>
      </c>
      <c r="D2" s="61">
        <v>37</v>
      </c>
      <c r="E2" s="61">
        <v>3640.0227</v>
      </c>
      <c r="F2" s="61">
        <v>577.55835000000002</v>
      </c>
      <c r="G2" s="61">
        <v>73.218940000000003</v>
      </c>
      <c r="H2" s="61">
        <v>33.466630000000002</v>
      </c>
      <c r="I2" s="61">
        <v>39.752307999999999</v>
      </c>
      <c r="J2" s="61">
        <v>127.32192999999999</v>
      </c>
      <c r="K2" s="61">
        <v>64.90634</v>
      </c>
      <c r="L2" s="61">
        <v>62.415585</v>
      </c>
      <c r="M2" s="61">
        <v>39.213839999999998</v>
      </c>
      <c r="N2" s="61">
        <v>3.0723018999999998</v>
      </c>
      <c r="O2" s="61">
        <v>20.457329999999999</v>
      </c>
      <c r="P2" s="61">
        <v>1325.9349999999999</v>
      </c>
      <c r="Q2" s="61">
        <v>44.806713000000002</v>
      </c>
      <c r="R2" s="61">
        <v>843.37523999999996</v>
      </c>
      <c r="S2" s="61">
        <v>105.03187</v>
      </c>
      <c r="T2" s="61">
        <v>8860.1200000000008</v>
      </c>
      <c r="U2" s="61">
        <v>4.5336002999999998</v>
      </c>
      <c r="V2" s="61">
        <v>28.845516</v>
      </c>
      <c r="W2" s="61">
        <v>319.80419999999998</v>
      </c>
      <c r="X2" s="61">
        <v>128.55832000000001</v>
      </c>
      <c r="Y2" s="61">
        <v>3.437649</v>
      </c>
      <c r="Z2" s="61">
        <v>2.2615227999999998</v>
      </c>
      <c r="AA2" s="61">
        <v>28.431677000000001</v>
      </c>
      <c r="AB2" s="61">
        <v>3.1132927000000001</v>
      </c>
      <c r="AC2" s="61">
        <v>896.68389999999999</v>
      </c>
      <c r="AD2" s="61">
        <v>12.378477999999999</v>
      </c>
      <c r="AE2" s="61">
        <v>2.9406078</v>
      </c>
      <c r="AF2" s="61">
        <v>0.74281680000000005</v>
      </c>
      <c r="AG2" s="61">
        <v>633.56604000000004</v>
      </c>
      <c r="AH2" s="61">
        <v>420.02078</v>
      </c>
      <c r="AI2" s="61">
        <v>213.54526999999999</v>
      </c>
      <c r="AJ2" s="61">
        <v>1981.3787</v>
      </c>
      <c r="AK2" s="61">
        <v>10694.766</v>
      </c>
      <c r="AL2" s="61">
        <v>145.1156</v>
      </c>
      <c r="AM2" s="61">
        <v>4993.5106999999998</v>
      </c>
      <c r="AN2" s="61">
        <v>154.68755999999999</v>
      </c>
      <c r="AO2" s="61">
        <v>22.993402</v>
      </c>
      <c r="AP2" s="61">
        <v>15.150947</v>
      </c>
      <c r="AQ2" s="61">
        <v>7.8424563000000003</v>
      </c>
      <c r="AR2" s="61">
        <v>20.876356000000001</v>
      </c>
      <c r="AS2" s="61">
        <v>805.75229999999999</v>
      </c>
      <c r="AT2" s="61">
        <v>7.6935900000000002E-2</v>
      </c>
      <c r="AU2" s="61">
        <v>6.1557145000000002</v>
      </c>
      <c r="AV2" s="61">
        <v>554.92125999999996</v>
      </c>
      <c r="AW2" s="61">
        <v>166.1653</v>
      </c>
      <c r="AX2" s="61">
        <v>0.21891368999999999</v>
      </c>
      <c r="AY2" s="61">
        <v>3.4255507000000001</v>
      </c>
      <c r="AZ2" s="61">
        <v>377.00378000000001</v>
      </c>
      <c r="BA2" s="61">
        <v>58.831802000000003</v>
      </c>
      <c r="BB2" s="61">
        <v>18.338571999999999</v>
      </c>
      <c r="BC2" s="61">
        <v>21.941362000000002</v>
      </c>
      <c r="BD2" s="61">
        <v>18.544746</v>
      </c>
      <c r="BE2" s="61">
        <v>1.1738632</v>
      </c>
      <c r="BF2" s="61">
        <v>5.7576194000000003</v>
      </c>
      <c r="BG2" s="61">
        <v>1.1518281E-3</v>
      </c>
      <c r="BH2" s="61">
        <v>5.6597847E-3</v>
      </c>
      <c r="BI2" s="61">
        <v>5.1244300000000001E-3</v>
      </c>
      <c r="BJ2" s="61">
        <v>5.6563143000000003E-2</v>
      </c>
      <c r="BK2" s="61">
        <v>8.8602166000000004E-5</v>
      </c>
      <c r="BL2" s="61">
        <v>0.58704500000000004</v>
      </c>
      <c r="BM2" s="61">
        <v>7.6014730000000004</v>
      </c>
      <c r="BN2" s="61">
        <v>2.6178621999999998</v>
      </c>
      <c r="BO2" s="61">
        <v>123.56245</v>
      </c>
      <c r="BP2" s="61">
        <v>22.234591999999999</v>
      </c>
      <c r="BQ2" s="61">
        <v>37.524209999999997</v>
      </c>
      <c r="BR2" s="61">
        <v>130.97282000000001</v>
      </c>
      <c r="BS2" s="61">
        <v>54.615592999999997</v>
      </c>
      <c r="BT2" s="61">
        <v>29.212011</v>
      </c>
      <c r="BU2" s="61">
        <v>6.6990350000000004E-2</v>
      </c>
      <c r="BV2" s="61">
        <v>7.6569590000000007E-2</v>
      </c>
      <c r="BW2" s="61">
        <v>1.8291402999999999</v>
      </c>
      <c r="BX2" s="61">
        <v>2.5327959999999998</v>
      </c>
      <c r="BY2" s="61">
        <v>0.17476929999999999</v>
      </c>
      <c r="BZ2" s="61">
        <v>9.3521719999999997E-4</v>
      </c>
      <c r="CA2" s="61">
        <v>0.87677835999999998</v>
      </c>
      <c r="CB2" s="61">
        <v>3.3251215000000001E-2</v>
      </c>
      <c r="CC2" s="61">
        <v>0.28696048000000002</v>
      </c>
      <c r="CD2" s="61">
        <v>2.5262639999999998</v>
      </c>
      <c r="CE2" s="61">
        <v>6.1135054000000001E-2</v>
      </c>
      <c r="CF2" s="61">
        <v>0.34096222999999998</v>
      </c>
      <c r="CG2" s="61">
        <v>9.9000000000000005E-7</v>
      </c>
      <c r="CH2" s="61">
        <v>4.9100336000000001E-2</v>
      </c>
      <c r="CI2" s="61">
        <v>5.0657519999999998E-3</v>
      </c>
      <c r="CJ2" s="61">
        <v>5.3654169999999999</v>
      </c>
      <c r="CK2" s="61">
        <v>1.5961893000000001E-2</v>
      </c>
      <c r="CL2" s="61">
        <v>0.82656479999999999</v>
      </c>
      <c r="CM2" s="61">
        <v>6.9015054999999998</v>
      </c>
      <c r="CN2" s="61">
        <v>4253.0600000000004</v>
      </c>
      <c r="CO2" s="61">
        <v>7152.1454999999996</v>
      </c>
      <c r="CP2" s="61">
        <v>3772.9766</v>
      </c>
      <c r="CQ2" s="61">
        <v>1484.8583000000001</v>
      </c>
      <c r="CR2" s="61">
        <v>820.67819999999995</v>
      </c>
      <c r="CS2" s="61">
        <v>887.34154999999998</v>
      </c>
      <c r="CT2" s="61">
        <v>4154.8037000000004</v>
      </c>
      <c r="CU2" s="61">
        <v>2270.8703999999998</v>
      </c>
      <c r="CV2" s="61">
        <v>2853.7357999999999</v>
      </c>
      <c r="CW2" s="61">
        <v>2550.4207000000001</v>
      </c>
      <c r="CX2" s="61">
        <v>752.33180000000004</v>
      </c>
      <c r="CY2" s="61">
        <v>5595.3647000000001</v>
      </c>
      <c r="CZ2" s="61">
        <v>2501.8062</v>
      </c>
      <c r="DA2" s="61">
        <v>6184.0690000000004</v>
      </c>
      <c r="DB2" s="61">
        <v>6324.1176999999998</v>
      </c>
      <c r="DC2" s="61">
        <v>8307.5470000000005</v>
      </c>
      <c r="DD2" s="61">
        <v>13450.712</v>
      </c>
      <c r="DE2" s="61">
        <v>2704.1147000000001</v>
      </c>
      <c r="DF2" s="61">
        <v>7296.2856000000002</v>
      </c>
      <c r="DG2" s="61">
        <v>3015.3065999999999</v>
      </c>
      <c r="DH2" s="61">
        <v>123.23778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58.831802000000003</v>
      </c>
      <c r="B6">
        <f>BB2</f>
        <v>18.338571999999999</v>
      </c>
      <c r="C6">
        <f>BC2</f>
        <v>21.941362000000002</v>
      </c>
      <c r="D6">
        <f>BD2</f>
        <v>18.544746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31094</v>
      </c>
      <c r="C2" s="56">
        <f ca="1">YEAR(TODAY())-YEAR(B2)+IF(TODAY()&gt;=DATE(YEAR(TODAY()),MONTH(B2),DAY(B2)),0,-1)</f>
        <v>37</v>
      </c>
      <c r="E2" s="52">
        <v>175</v>
      </c>
      <c r="F2" s="53" t="s">
        <v>39</v>
      </c>
      <c r="G2" s="52">
        <v>94</v>
      </c>
      <c r="H2" s="51" t="s">
        <v>41</v>
      </c>
      <c r="I2" s="72">
        <f>ROUND(G3/E3^2,1)</f>
        <v>30.7</v>
      </c>
    </row>
    <row r="3" spans="1:9" x14ac:dyDescent="0.3">
      <c r="E3" s="51">
        <f>E2/100</f>
        <v>1.75</v>
      </c>
      <c r="F3" s="51" t="s">
        <v>40</v>
      </c>
      <c r="G3" s="51">
        <f>G2</f>
        <v>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김행수, ID : H1310257)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01월 17일 09:53:57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44942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37</v>
      </c>
      <c r="G12" s="137"/>
      <c r="H12" s="137"/>
      <c r="I12" s="137"/>
      <c r="K12" s="128">
        <f>'개인정보 및 신체계측 입력'!E2</f>
        <v>175</v>
      </c>
      <c r="L12" s="129"/>
      <c r="M12" s="122">
        <f>'개인정보 및 신체계측 입력'!G2</f>
        <v>94</v>
      </c>
      <c r="N12" s="123"/>
      <c r="O12" s="118" t="s">
        <v>271</v>
      </c>
      <c r="P12" s="112"/>
      <c r="Q12" s="115">
        <f>'개인정보 및 신체계측 입력'!I2</f>
        <v>30.7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김행수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74.227000000000004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9.41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16.363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13.8</v>
      </c>
      <c r="L72" s="36" t="s">
        <v>53</v>
      </c>
      <c r="M72" s="36">
        <f>ROUND('DRIs DATA'!K8,1)</f>
        <v>8.6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112.45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240.38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128.56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207.55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79.2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712.98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229.93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2022-10-26T04:49:07Z</cp:lastPrinted>
  <dcterms:created xsi:type="dcterms:W3CDTF">2015-06-13T08:19:18Z</dcterms:created>
  <dcterms:modified xsi:type="dcterms:W3CDTF">2023-01-17T00:57:18Z</dcterms:modified>
</cp:coreProperties>
</file>