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<sst xmlns="http://schemas.openxmlformats.org/spreadsheetml/2006/main" count="692" uniqueCount="337">
  <si>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</si>
  <si>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</si>
  <si>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</si>
  <si>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</si>
  <si>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</si>
  <si>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</si>
  <si>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</si>
  <si>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</si>
  <si>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</si>
  <si>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</si>
  <si>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</si>
  <si>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</si>
  <si>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</si>
  <si>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</si>
  <si>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</si>
  <si>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</si>
  <si>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</si>
  <si>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</si>
  <si>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</si>
  <si>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</si>
  <si>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</si>
  <si>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</si>
  <si>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</si>
  <si>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</si>
  <si>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</si>
  <si>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</si>
  <si>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</si>
  <si>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</si>
  <si>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</si>
  <si>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</si>
  <si>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</si>
  <si>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</si>
  <si>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</si>
  <si>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</si>
  <si>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</si>
  <si>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</si>
  <si>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</si>
  <si>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</si>
  <si>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</si>
  <si>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</si>
  <si>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</si>
  <si>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</si>
  <si>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</si>
  <si>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</si>
  <si>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</si>
  <si>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</si>
  <si>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</si>
  <si>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</si>
  <si>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</si>
  <si>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</si>
  <si>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</si>
  <si>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</si>
  <si>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</si>
  <si>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</si>
  <si>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</si>
  <si>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</si>
  <si>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</si>
  <si>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</si>
  <si>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</si>
  <si>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</si>
  <si>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</si>
  <si>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</si>
  <si>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</si>
  <si>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</si>
  <si>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</si>
  <si>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</si>
  <si>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</si>
  <si>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</si>
  <si>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</si>
  <si>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</si>
  <si>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</si>
  <si>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</si>
  <si>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</si>
  <si>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</si>
  <si>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</si>
  <si>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</si>
  <si>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</si>
  <si>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</si>
  <si>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</si>
  <si>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</si>
  <si>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</si>
  <si>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</si>
  <si>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</si>
  <si>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</si>
  <si>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</si>
  <si>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</si>
  <si>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</si>
  <si>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</si>
  <si>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</si>
  <si>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</si>
  <si>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</si>
  <si>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</si>
  <si>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</si>
  <si>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</si>
  <si>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</si>
  <si>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</si>
  <si>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</si>
  <si>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</si>
  <si>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</si>
  <si>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</si>
  <si>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</si>
  <si>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</si>
  <si>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</si>
  <si>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</si>
  <si>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</si>
  <si>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</si>
  <si>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</si>
  <si>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</si>
  <si>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</si>
  <si>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</si>
  <si>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</si>
  <si>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</si>
  <si>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</si>
  <si>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</si>
  <si>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</si>
  <si>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</si>
  <si>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</si>
  <si>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</si>
  <si>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</si>
  <si>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</si>
  <si>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</si>
  <si>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</si>
  <si>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</si>
  <si>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</si>
  <si>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</si>
  <si>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</si>
  <si>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</si>
  <si>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</si>
  <si>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</si>
  <si>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</si>
  <si>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</si>
  <si>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</si>
  <si>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</si>
  <si>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</si>
  <si>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</si>
  <si>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</si>
  <si>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</si>
  <si>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</si>
  <si>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</si>
  <si>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</si>
  <si>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</si>
  <si>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</si>
  <si>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</si>
  <si>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</si>
  <si>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</si>
  <si>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</si>
  <si>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</si>
  <si>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</si>
  <si>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</si>
  <si>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</si>
  <si>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</si>
  <si>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</si>
  <si>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</si>
  <si>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</si>
  <si>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</si>
  <si>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</si>
  <si>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</si>
  <si>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</si>
  <si>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</si>
  <si>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</si>
  <si>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</si>
  <si>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</si>
  <si>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</si>
  <si>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</si>
  <si>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</si>
  <si>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</si>
  <si>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</si>
  <si>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</si>
  <si>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</si>
  <si>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</si>
  <si>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</si>
  <si>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</si>
  <si>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</si>
  <si>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</si>
  <si>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</si>
  <si>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</si>
  <si>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</si>
  <si>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</si>
  <si>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</si>
  <si>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</si>
  <si>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</si>
  <si>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</si>
  <si>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</si>
  <si>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</si>
  <si>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</si>
  <si>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</si>
  <si>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</si>
  <si>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</si>
  <si>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</si>
  <si>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</si>
  <si>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</si>
  <si>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</si>
  <si>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</si>
  <si>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</si>
  <si>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</si>
  <si>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</si>
  <si>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</si>
  <si>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</si>
  <si>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</si>
  <si>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</si>
  <si>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</si>
  <si>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</si>
  <si>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</si>
  <si>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</si>
  <si>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</si>
  <si>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</si>
  <si>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</si>
  <si>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</si>
  <si>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</si>
  <si>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</si>
  <si>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</si>
  <si>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</si>
  <si>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</si>
  <si>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</si>
  <si>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</si>
  <si>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</si>
  <si>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</si>
  <si>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</si>
  <si>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</si>
  <si>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</si>
  <si>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</si>
  <si>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</si>
  <si>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</si>
  <si>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</si>
  <si>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</si>
  <si>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</si>
  <si>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</si>
  <si>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</si>
  <si>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</si>
  <si>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</si>
  <si>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</si>
  <si>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</si>
  <si>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</si>
  <si>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</si>
  <si>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</si>
  <si>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</si>
  <si>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</si>
  <si>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</si>
  <si>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</si>
  <si>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</si>
  <si>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</si>
  <si>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</si>
  <si>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</si>
  <si>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</si>
  <si>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</si>
  <si>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</si>
  <si>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</si>
  <si>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</si>
  <si>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</si>
  <si>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</si>
  <si>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</si>
  <si>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</si>
  <si>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</si>
  <si>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</si>
  <si>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</si>
  <si>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</si>
  <si>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</si>
  <si>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</si>
  <si>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</si>
  <si>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</si>
  <si>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</si>
  <si>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</si>
  <si>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</si>
  <si>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</si>
  <si>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</si>
  <si>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</si>
  <si>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</si>
  <si>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</si>
  <si>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</si>
  <si>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</si>
  <si>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</si>
  <si>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</si>
  <si>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</si>
  <si>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</si>
  <si>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</si>
  <si>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</si>
  <si>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</si>
  <si>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</si>
  <si>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</si>
  <si>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</si>
  <si>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</si>
  <si>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</si>
  <si>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비타민D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</si>
  <si>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</si>
  <si>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</si>
  <si>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</si>
  <si>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</si>
  <si>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구리</t>
    <phoneticPr fontId="1" type="noConversion"/>
  </si>
  <si>
    <t>크롬</t>
    <phoneticPr fontId="1" type="noConversion"/>
  </si>
  <si>
    <t>구리(ug/일)</t>
    <phoneticPr fontId="1" type="noConversion"/>
  </si>
  <si>
    <t>수용성 비타민</t>
    <phoneticPr fontId="1" type="noConversion"/>
  </si>
  <si>
    <t>염소</t>
    <phoneticPr fontId="1" type="noConversion"/>
  </si>
  <si>
    <t>불소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</si>
  <si>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</si>
  <si>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</si>
  <si>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</si>
  <si>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</si>
  <si>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지용성 비타민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</si>
  <si>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</si>
  <si>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</si>
  <si>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</si>
  <si>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칼륨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</si>
  <si>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</si>
  <si>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</si>
  <si>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</si>
  <si>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</si>
  <si>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</si>
  <si>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</si>
  <si>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</si>
  <si>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</si>
  <si>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</si>
  <si>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</si>
  <si>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</si>
  <si>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</si>
  <si>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</si>
  <si>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</si>
  <si>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</si>
  <si>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</si>
  <si>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</si>
  <si>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</si>
  <si>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</si>
  <si>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</si>
  <si>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</si>
  <si>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</si>
  <si>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</si>
  <si>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</si>
  <si>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</si>
  <si>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H1310264</t>
  </si>
  <si>
    <t>황목연</t>
  </si>
  <si>
    <t>M</t>
  </si>
  <si>
    <t>(설문지 : FFQ 95문항 설문지, 사용자 : 황목연, ID : H1310264)</t>
  </si>
  <si>
    <t>2023년 02월 14일 15:02:39</t>
  </si>
  <si>
    <t>n-6불포화</t>
    <phoneticPr fontId="1" type="noConversion"/>
  </si>
  <si>
    <t>비타민E</t>
    <phoneticPr fontId="1" type="noConversion"/>
  </si>
  <si>
    <t>인</t>
    <phoneticPr fontId="1" type="noConversion"/>
  </si>
  <si>
    <t>아연</t>
    <phoneticPr fontId="1" type="noConversion"/>
  </si>
  <si>
    <t>셀레늄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</si>
</sst>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37.733566000000003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851408"/>
        <c:axId val="561847096"/>
      </c:barChart>
      <c:catAx>
        <c:axId val="56185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847096"/>
        <c:crosses val="autoZero"/>
        <c:auto val="1"/>
        <c:lblAlgn val="ctr"/>
        <c:lblOffset val="100"/>
        <c:noMultiLvlLbl val="0"/>
      </c:catAx>
      <c:valAx>
        <c:axId val="56184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85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0.9842765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78816"/>
        <c:axId val="573680384"/>
      </c:barChart>
      <c:catAx>
        <c:axId val="57367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80384"/>
        <c:crosses val="autoZero"/>
        <c:auto val="1"/>
        <c:lblAlgn val="ctr"/>
        <c:lblOffset val="100"/>
        <c:noMultiLvlLbl val="0"/>
      </c:catAx>
      <c:valAx>
        <c:axId val="57368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7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0.14598943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79992"/>
        <c:axId val="573680776"/>
      </c:barChart>
      <c:catAx>
        <c:axId val="5736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80776"/>
        <c:crosses val="autoZero"/>
        <c:auto val="1"/>
        <c:lblAlgn val="ctr"/>
        <c:lblOffset val="100"/>
        <c:noMultiLvlLbl val="0"/>
      </c:catAx>
      <c:valAx>
        <c:axId val="57368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775.4425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498288"/>
        <c:axId val="501498680"/>
      </c:barChart>
      <c:catAx>
        <c:axId val="50149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498680"/>
        <c:crosses val="autoZero"/>
        <c:auto val="1"/>
        <c:lblAlgn val="ctr"/>
        <c:lblOffset val="100"/>
        <c:noMultiLvlLbl val="0"/>
      </c:catAx>
      <c:valAx>
        <c:axId val="50149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49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1277.4172000000001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819432"/>
        <c:axId val="635819040"/>
      </c:barChart>
      <c:catAx>
        <c:axId val="6358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19040"/>
        <c:crosses val="autoZero"/>
        <c:auto val="1"/>
        <c:lblAlgn val="ctr"/>
        <c:lblOffset val="100"/>
        <c:noMultiLvlLbl val="0"/>
      </c:catAx>
      <c:valAx>
        <c:axId val="635819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8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12.761403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823352"/>
        <c:axId val="635821392"/>
      </c:barChart>
      <c:catAx>
        <c:axId val="63582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21392"/>
        <c:crosses val="autoZero"/>
        <c:auto val="1"/>
        <c:lblAlgn val="ctr"/>
        <c:lblOffset val="100"/>
        <c:noMultiLvlLbl val="0"/>
      </c:catAx>
      <c:valAx>
        <c:axId val="63582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82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79.048109999999994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818648"/>
        <c:axId val="635819824"/>
      </c:barChart>
      <c:catAx>
        <c:axId val="6358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19824"/>
        <c:crosses val="autoZero"/>
        <c:auto val="1"/>
        <c:lblAlgn val="ctr"/>
        <c:lblOffset val="100"/>
        <c:noMultiLvlLbl val="0"/>
      </c:catAx>
      <c:valAx>
        <c:axId val="63581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8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7.2553020000000004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817472"/>
        <c:axId val="635820608"/>
      </c:barChart>
      <c:catAx>
        <c:axId val="63581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20608"/>
        <c:crosses val="autoZero"/>
        <c:auto val="1"/>
        <c:lblAlgn val="ctr"/>
        <c:lblOffset val="100"/>
        <c:noMultiLvlLbl val="0"/>
      </c:catAx>
      <c:valAx>
        <c:axId val="63582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8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422.37826999999999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822568"/>
        <c:axId val="635822960"/>
      </c:barChart>
      <c:catAx>
        <c:axId val="63582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22960"/>
        <c:crosses val="autoZero"/>
        <c:auto val="1"/>
        <c:lblAlgn val="ctr"/>
        <c:lblOffset val="100"/>
        <c:noMultiLvlLbl val="0"/>
      </c:catAx>
      <c:valAx>
        <c:axId val="635822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82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1.146399E-2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823744"/>
        <c:axId val="635824136"/>
      </c:barChart>
      <c:catAx>
        <c:axId val="6358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24136"/>
        <c:crosses val="autoZero"/>
        <c:auto val="1"/>
        <c:lblAlgn val="ctr"/>
        <c:lblOffset val="100"/>
        <c:noMultiLvlLbl val="0"/>
      </c:catAx>
      <c:valAx>
        <c:axId val="63582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8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3.4612500000000002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817864"/>
        <c:axId val="635818256"/>
      </c:barChart>
      <c:catAx>
        <c:axId val="6358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18256"/>
        <c:crosses val="autoZero"/>
        <c:auto val="1"/>
        <c:lblAlgn val="ctr"/>
        <c:lblOffset val="100"/>
        <c:noMultiLvlLbl val="0"/>
      </c:catAx>
      <c:valAx>
        <c:axId val="6358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81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10.217969999999999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852584"/>
        <c:axId val="561847488"/>
      </c:barChart>
      <c:catAx>
        <c:axId val="56185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847488"/>
        <c:crosses val="autoZero"/>
        <c:auto val="1"/>
        <c:lblAlgn val="ctr"/>
        <c:lblOffset val="100"/>
        <c:noMultiLvlLbl val="0"/>
      </c:catAx>
      <c:valAx>
        <c:axId val="561847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85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87.181160000000006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99696"/>
        <c:axId val="568298520"/>
      </c:barChart>
      <c:catAx>
        <c:axId val="56829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98520"/>
        <c:crosses val="autoZero"/>
        <c:auto val="1"/>
        <c:lblAlgn val="ctr"/>
        <c:lblOffset val="100"/>
        <c:noMultiLvlLbl val="0"/>
      </c:catAx>
      <c:valAx>
        <c:axId val="56829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9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56.373649999999998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97344"/>
        <c:axId val="568294600"/>
      </c:barChart>
      <c:catAx>
        <c:axId val="5682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94600"/>
        <c:crosses val="autoZero"/>
        <c:auto val="1"/>
        <c:lblAlgn val="ctr"/>
        <c:lblOffset val="100"/>
        <c:noMultiLvlLbl val="0"/>
      </c:catAx>
      <c:valAx>
        <c:axId val="56829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1.0129999999999999</c:v>
                </c:pt>
                <c:pt idx="1">
                  <c:v>3.63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8301264"/>
        <c:axId val="568301656"/>
      </c:barChart>
      <c:catAx>
        <c:axId val="56830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301656"/>
        <c:crosses val="autoZero"/>
        <c:auto val="1"/>
        <c:lblAlgn val="ctr"/>
        <c:lblOffset val="100"/>
        <c:noMultiLvlLbl val="0"/>
      </c:catAx>
      <c:valAx>
        <c:axId val="56830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30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3.0542704999999999</c:v>
                </c:pt>
                <c:pt idx="1">
                  <c:v>3.5037120000000002</c:v>
                </c:pt>
                <c:pt idx="2">
                  <c:v>5.2248124999999996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88.919049999999999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98912"/>
        <c:axId val="568294992"/>
      </c:barChart>
      <c:catAx>
        <c:axId val="56829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94992"/>
        <c:crosses val="autoZero"/>
        <c:auto val="1"/>
        <c:lblAlgn val="ctr"/>
        <c:lblOffset val="100"/>
        <c:noMultiLvlLbl val="0"/>
      </c:catAx>
      <c:valAx>
        <c:axId val="568294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5.0882864000000003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95384"/>
        <c:axId val="568295776"/>
      </c:barChart>
      <c:catAx>
        <c:axId val="56829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95776"/>
        <c:crosses val="autoZero"/>
        <c:auto val="1"/>
        <c:lblAlgn val="ctr"/>
        <c:lblOffset val="100"/>
        <c:noMultiLvlLbl val="0"/>
      </c:catAx>
      <c:valAx>
        <c:axId val="56829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9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84.686000000000007</c:v>
                </c:pt>
                <c:pt idx="1">
                  <c:v>3.9740000000000002</c:v>
                </c:pt>
                <c:pt idx="2">
                  <c:v>11.34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8300088"/>
        <c:axId val="568296952"/>
      </c:barChart>
      <c:catAx>
        <c:axId val="56830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96952"/>
        <c:crosses val="autoZero"/>
        <c:auto val="1"/>
        <c:lblAlgn val="ctr"/>
        <c:lblOffset val="100"/>
        <c:noMultiLvlLbl val="0"/>
      </c:catAx>
      <c:valAx>
        <c:axId val="56829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30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1561.7489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81944"/>
        <c:axId val="564076848"/>
      </c:barChart>
      <c:catAx>
        <c:axId val="56408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6848"/>
        <c:crosses val="autoZero"/>
        <c:auto val="1"/>
        <c:lblAlgn val="ctr"/>
        <c:lblOffset val="100"/>
        <c:noMultiLvlLbl val="0"/>
      </c:catAx>
      <c:valAx>
        <c:axId val="564076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8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15.163297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80768"/>
        <c:axId val="564079200"/>
      </c:barChart>
      <c:catAx>
        <c:axId val="56408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9200"/>
        <c:crosses val="autoZero"/>
        <c:auto val="1"/>
        <c:lblAlgn val="ctr"/>
        <c:lblOffset val="100"/>
        <c:noMultiLvlLbl val="0"/>
      </c:catAx>
      <c:valAx>
        <c:axId val="564079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159.03263999999999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81160"/>
        <c:axId val="564075280"/>
      </c:barChart>
      <c:catAx>
        <c:axId val="56408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5280"/>
        <c:crosses val="autoZero"/>
        <c:auto val="1"/>
        <c:lblAlgn val="ctr"/>
        <c:lblOffset val="100"/>
        <c:noMultiLvlLbl val="0"/>
      </c:catAx>
      <c:valAx>
        <c:axId val="56407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8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0.78622174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494368"/>
        <c:axId val="501497112"/>
      </c:barChart>
      <c:catAx>
        <c:axId val="50149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497112"/>
        <c:crosses val="autoZero"/>
        <c:auto val="1"/>
        <c:lblAlgn val="ctr"/>
        <c:lblOffset val="100"/>
        <c:noMultiLvlLbl val="0"/>
      </c:catAx>
      <c:valAx>
        <c:axId val="50149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4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1036.9595999999999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6456"/>
        <c:axId val="564081552"/>
      </c:barChart>
      <c:catAx>
        <c:axId val="56407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81552"/>
        <c:crosses val="autoZero"/>
        <c:auto val="1"/>
        <c:lblAlgn val="ctr"/>
        <c:lblOffset val="100"/>
        <c:noMultiLvlLbl val="0"/>
      </c:catAx>
      <c:valAx>
        <c:axId val="56408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6.1074232999999998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6064"/>
        <c:axId val="564079592"/>
      </c:barChart>
      <c:catAx>
        <c:axId val="56407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9592"/>
        <c:crosses val="autoZero"/>
        <c:auto val="1"/>
        <c:lblAlgn val="ctr"/>
        <c:lblOffset val="100"/>
        <c:noMultiLvlLbl val="0"/>
      </c:catAx>
      <c:valAx>
        <c:axId val="56407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0.79849802999999997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9984"/>
        <c:axId val="564077632"/>
      </c:barChart>
      <c:catAx>
        <c:axId val="56407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7632"/>
        <c:crosses val="autoZero"/>
        <c:auto val="1"/>
        <c:lblAlgn val="ctr"/>
        <c:lblOffset val="100"/>
        <c:noMultiLvlLbl val="0"/>
      </c:catAx>
      <c:valAx>
        <c:axId val="56407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41.461539999999999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494760"/>
        <c:axId val="392316152"/>
      </c:barChart>
      <c:catAx>
        <c:axId val="50149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316152"/>
        <c:crosses val="autoZero"/>
        <c:auto val="1"/>
        <c:lblAlgn val="ctr"/>
        <c:lblOffset val="100"/>
        <c:noMultiLvlLbl val="0"/>
      </c:catAx>
      <c:valAx>
        <c:axId val="3923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49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0.42909120000000001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81952"/>
        <c:axId val="573684696"/>
      </c:barChart>
      <c:catAx>
        <c:axId val="57368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84696"/>
        <c:crosses val="autoZero"/>
        <c:auto val="1"/>
        <c:lblAlgn val="ctr"/>
        <c:lblOffset val="100"/>
        <c:noMultiLvlLbl val="0"/>
      </c:catAx>
      <c:valAx>
        <c:axId val="5736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8.9673770000000008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84304"/>
        <c:axId val="573679208"/>
      </c:barChart>
      <c:catAx>
        <c:axId val="5736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79208"/>
        <c:crosses val="autoZero"/>
        <c:auto val="1"/>
        <c:lblAlgn val="ctr"/>
        <c:lblOffset val="100"/>
        <c:noMultiLvlLbl val="0"/>
      </c:catAx>
      <c:valAx>
        <c:axId val="57367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8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0.79849802999999997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85088"/>
        <c:axId val="573683520"/>
      </c:barChart>
      <c:catAx>
        <c:axId val="5736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83520"/>
        <c:crosses val="autoZero"/>
        <c:auto val="1"/>
        <c:lblAlgn val="ctr"/>
        <c:lblOffset val="100"/>
        <c:noMultiLvlLbl val="0"/>
      </c:catAx>
      <c:valAx>
        <c:axId val="57368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185.05322000000001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83912"/>
        <c:axId val="573681560"/>
      </c:barChart>
      <c:catAx>
        <c:axId val="5736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81560"/>
        <c:crosses val="autoZero"/>
        <c:auto val="1"/>
        <c:lblAlgn val="ctr"/>
        <c:lblOffset val="100"/>
        <c:noMultiLvlLbl val="0"/>
      </c:catAx>
      <c:valAx>
        <c:axId val="5736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3.0609145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82344"/>
        <c:axId val="573683128"/>
      </c:barChart>
      <c:catAx>
        <c:axId val="57368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83128"/>
        <c:crosses val="autoZero"/>
        <c:auto val="1"/>
        <c:lblAlgn val="ctr"/>
        <c:lblOffset val="100"/>
        <c:noMultiLvlLbl val="0"/>
      </c:catAx>
      <c:valAx>
        <c:axId val="57368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8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황목연, ID : H1310264)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14일 15:02:39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1561.7489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37.733566000000003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10.217969999999999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84.686000000000007</v>
      </c>
      <c r="G8" s="59">
        <f>'DRIs DATA 입력'!G8</f>
        <v>3.9740000000000002</v>
      </c>
      <c r="H8" s="59">
        <f>'DRIs DATA 입력'!H8</f>
        <v>11.34</v>
      </c>
      <c r="I8" s="46"/>
      <c r="J8" s="59" t="s">
        <v>216</v>
      </c>
      <c r="K8" s="59">
        <f>'DRIs DATA 입력'!K8</f>
        <v>1.0129999999999999</v>
      </c>
      <c r="L8" s="59">
        <f>'DRIs DATA 입력'!L8</f>
        <v>3.63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88.919049999999999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5.0882864000000003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0.78622174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41.461539999999999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15.163297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0.77451190000000003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0.42909120000000001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8.9673770000000008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0.79849802999999997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185.05322000000001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3.0609145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0.9842765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0.14598943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159.03263999999999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775.4425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1036.9595999999999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1277.4172000000001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12.761403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79.048109999999994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6.1074232999999998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7.2553020000000004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422.37826999999999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1.146399E-2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3.4612500000000002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87.181160000000006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56.373649999999998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330</v>
      </c>
      <c r="G1" s="62" t="s">
        <v>304</v>
      </c>
      <c r="H1" s="61" t="s">
        <v>331</v>
      </c>
    </row>
    <row r="3" spans="1:27" x14ac:dyDescent="0.3">
      <c r="A3" s="71" t="s">
        <v>293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294</v>
      </c>
      <c r="B4" s="69"/>
      <c r="C4" s="69"/>
      <c r="E4" s="66" t="s">
        <v>276</v>
      </c>
      <c r="F4" s="67"/>
      <c r="G4" s="67"/>
      <c r="H4" s="68"/>
      <c r="J4" s="66" t="s">
        <v>305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277</v>
      </c>
      <c r="V4" s="69"/>
      <c r="W4" s="69"/>
      <c r="X4" s="69"/>
      <c r="Y4" s="69"/>
      <c r="Z4" s="69"/>
    </row>
    <row r="5" spans="1:27" x14ac:dyDescent="0.3">
      <c r="A5" s="65"/>
      <c r="B5" s="65" t="s">
        <v>295</v>
      </c>
      <c r="C5" s="65" t="s">
        <v>278</v>
      </c>
      <c r="E5" s="65"/>
      <c r="F5" s="65" t="s">
        <v>50</v>
      </c>
      <c r="G5" s="65" t="s">
        <v>296</v>
      </c>
      <c r="H5" s="65" t="s">
        <v>46</v>
      </c>
      <c r="J5" s="65"/>
      <c r="K5" s="65" t="s">
        <v>306</v>
      </c>
      <c r="L5" s="65" t="s">
        <v>332</v>
      </c>
      <c r="N5" s="65"/>
      <c r="O5" s="65" t="s">
        <v>279</v>
      </c>
      <c r="P5" s="65" t="s">
        <v>280</v>
      </c>
      <c r="Q5" s="65" t="s">
        <v>307</v>
      </c>
      <c r="R5" s="65" t="s">
        <v>281</v>
      </c>
      <c r="S5" s="65" t="s">
        <v>278</v>
      </c>
      <c r="U5" s="65"/>
      <c r="V5" s="65" t="s">
        <v>279</v>
      </c>
      <c r="W5" s="65" t="s">
        <v>280</v>
      </c>
      <c r="X5" s="65" t="s">
        <v>307</v>
      </c>
      <c r="Y5" s="65" t="s">
        <v>281</v>
      </c>
      <c r="Z5" s="65" t="s">
        <v>278</v>
      </c>
    </row>
    <row r="6" spans="1:27" x14ac:dyDescent="0.3">
      <c r="A6" s="65" t="s">
        <v>294</v>
      </c>
      <c r="B6" s="65">
        <v>2200</v>
      </c>
      <c r="C6" s="65">
        <v>1561.7489</v>
      </c>
      <c r="E6" s="65" t="s">
        <v>308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37.733566000000003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10.217969999999999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311</v>
      </c>
      <c r="K7" s="65">
        <v>1</v>
      </c>
      <c r="L7" s="65">
        <v>10</v>
      </c>
    </row>
    <row r="8" spans="1:27" x14ac:dyDescent="0.3">
      <c r="E8" s="65" t="s">
        <v>312</v>
      </c>
      <c r="F8" s="65">
        <v>84.686000000000007</v>
      </c>
      <c r="G8" s="65">
        <v>3.9740000000000002</v>
      </c>
      <c r="H8" s="65">
        <v>11.34</v>
      </c>
      <c r="J8" s="65" t="s">
        <v>312</v>
      </c>
      <c r="K8" s="65">
        <v>1.0129999999999999</v>
      </c>
      <c r="L8" s="65">
        <v>3.63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313</v>
      </c>
      <c r="B14" s="69"/>
      <c r="C14" s="69"/>
      <c r="D14" s="69"/>
      <c r="E14" s="69"/>
      <c r="F14" s="69"/>
      <c r="H14" s="69" t="s">
        <v>333</v>
      </c>
      <c r="I14" s="69"/>
      <c r="J14" s="69"/>
      <c r="K14" s="69"/>
      <c r="L14" s="69"/>
      <c r="M14" s="69"/>
      <c r="O14" s="69" t="s">
        <v>282</v>
      </c>
      <c r="P14" s="69"/>
      <c r="Q14" s="69"/>
      <c r="R14" s="69"/>
      <c r="S14" s="69"/>
      <c r="T14" s="69"/>
      <c r="V14" s="69" t="s">
        <v>314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280</v>
      </c>
      <c r="D15" s="65" t="s">
        <v>307</v>
      </c>
      <c r="E15" s="65" t="s">
        <v>281</v>
      </c>
      <c r="F15" s="65" t="s">
        <v>278</v>
      </c>
      <c r="H15" s="65"/>
      <c r="I15" s="65" t="s">
        <v>279</v>
      </c>
      <c r="J15" s="65" t="s">
        <v>280</v>
      </c>
      <c r="K15" s="65" t="s">
        <v>307</v>
      </c>
      <c r="L15" s="65" t="s">
        <v>281</v>
      </c>
      <c r="M15" s="65" t="s">
        <v>278</v>
      </c>
      <c r="O15" s="65"/>
      <c r="P15" s="65" t="s">
        <v>279</v>
      </c>
      <c r="Q15" s="65" t="s">
        <v>280</v>
      </c>
      <c r="R15" s="65" t="s">
        <v>307</v>
      </c>
      <c r="S15" s="65" t="s">
        <v>281</v>
      </c>
      <c r="T15" s="65" t="s">
        <v>278</v>
      </c>
      <c r="V15" s="65"/>
      <c r="W15" s="65" t="s">
        <v>279</v>
      </c>
      <c r="X15" s="65" t="s">
        <v>280</v>
      </c>
      <c r="Y15" s="65" t="s">
        <v>307</v>
      </c>
      <c r="Z15" s="65" t="s">
        <v>281</v>
      </c>
      <c r="AA15" s="65" t="s">
        <v>278</v>
      </c>
    </row>
    <row r="16" spans="1:27" x14ac:dyDescent="0.3">
      <c r="A16" s="65" t="s">
        <v>315</v>
      </c>
      <c r="B16" s="65">
        <v>530</v>
      </c>
      <c r="C16" s="65">
        <v>750</v>
      </c>
      <c r="D16" s="65">
        <v>0</v>
      </c>
      <c r="E16" s="65">
        <v>3000</v>
      </c>
      <c r="F16" s="65">
        <v>88.919049999999999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5.0882864000000003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0.78622174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41.461539999999999</v>
      </c>
    </row>
    <row r="23" spans="1:62" x14ac:dyDescent="0.3">
      <c r="A23" s="70" t="s">
        <v>290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316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284</v>
      </c>
      <c r="AD24" s="69"/>
      <c r="AE24" s="69"/>
      <c r="AF24" s="69"/>
      <c r="AG24" s="69"/>
      <c r="AH24" s="69"/>
      <c r="AJ24" s="69" t="s">
        <v>285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300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280</v>
      </c>
      <c r="D25" s="65" t="s">
        <v>307</v>
      </c>
      <c r="E25" s="65" t="s">
        <v>281</v>
      </c>
      <c r="F25" s="65" t="s">
        <v>278</v>
      </c>
      <c r="H25" s="65"/>
      <c r="I25" s="65" t="s">
        <v>279</v>
      </c>
      <c r="J25" s="65" t="s">
        <v>280</v>
      </c>
      <c r="K25" s="65" t="s">
        <v>307</v>
      </c>
      <c r="L25" s="65" t="s">
        <v>281</v>
      </c>
      <c r="M25" s="65" t="s">
        <v>278</v>
      </c>
      <c r="O25" s="65"/>
      <c r="P25" s="65" t="s">
        <v>279</v>
      </c>
      <c r="Q25" s="65" t="s">
        <v>280</v>
      </c>
      <c r="R25" s="65" t="s">
        <v>307</v>
      </c>
      <c r="S25" s="65" t="s">
        <v>281</v>
      </c>
      <c r="T25" s="65" t="s">
        <v>278</v>
      </c>
      <c r="V25" s="65"/>
      <c r="W25" s="65" t="s">
        <v>279</v>
      </c>
      <c r="X25" s="65" t="s">
        <v>280</v>
      </c>
      <c r="Y25" s="65" t="s">
        <v>307</v>
      </c>
      <c r="Z25" s="65" t="s">
        <v>281</v>
      </c>
      <c r="AA25" s="65" t="s">
        <v>278</v>
      </c>
      <c r="AC25" s="65"/>
      <c r="AD25" s="65" t="s">
        <v>279</v>
      </c>
      <c r="AE25" s="65" t="s">
        <v>280</v>
      </c>
      <c r="AF25" s="65" t="s">
        <v>307</v>
      </c>
      <c r="AG25" s="65" t="s">
        <v>281</v>
      </c>
      <c r="AH25" s="65" t="s">
        <v>278</v>
      </c>
      <c r="AJ25" s="65"/>
      <c r="AK25" s="65" t="s">
        <v>279</v>
      </c>
      <c r="AL25" s="65" t="s">
        <v>280</v>
      </c>
      <c r="AM25" s="65" t="s">
        <v>307</v>
      </c>
      <c r="AN25" s="65" t="s">
        <v>281</v>
      </c>
      <c r="AO25" s="65" t="s">
        <v>278</v>
      </c>
      <c r="AQ25" s="65"/>
      <c r="AR25" s="65" t="s">
        <v>279</v>
      </c>
      <c r="AS25" s="65" t="s">
        <v>280</v>
      </c>
      <c r="AT25" s="65" t="s">
        <v>307</v>
      </c>
      <c r="AU25" s="65" t="s">
        <v>281</v>
      </c>
      <c r="AV25" s="65" t="s">
        <v>278</v>
      </c>
      <c r="AX25" s="65"/>
      <c r="AY25" s="65" t="s">
        <v>279</v>
      </c>
      <c r="AZ25" s="65" t="s">
        <v>280</v>
      </c>
      <c r="BA25" s="65" t="s">
        <v>307</v>
      </c>
      <c r="BB25" s="65" t="s">
        <v>281</v>
      </c>
      <c r="BC25" s="65" t="s">
        <v>278</v>
      </c>
      <c r="BE25" s="65"/>
      <c r="BF25" s="65" t="s">
        <v>279</v>
      </c>
      <c r="BG25" s="65" t="s">
        <v>280</v>
      </c>
      <c r="BH25" s="65" t="s">
        <v>307</v>
      </c>
      <c r="BI25" s="65" t="s">
        <v>281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15.163297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0.77451190000000003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0.42909120000000001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8.9673770000000008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0.79849802999999997</v>
      </c>
      <c r="AJ26" s="65" t="s">
        <v>286</v>
      </c>
      <c r="AK26" s="65">
        <v>320</v>
      </c>
      <c r="AL26" s="65">
        <v>400</v>
      </c>
      <c r="AM26" s="65">
        <v>0</v>
      </c>
      <c r="AN26" s="65">
        <v>1000</v>
      </c>
      <c r="AO26" s="65">
        <v>185.05322000000001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3.0609145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0.9842765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0.14598943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301</v>
      </c>
      <c r="W34" s="69"/>
      <c r="X34" s="69"/>
      <c r="Y34" s="69"/>
      <c r="Z34" s="69"/>
      <c r="AA34" s="69"/>
      <c r="AC34" s="69" t="s">
        <v>291</v>
      </c>
      <c r="AD34" s="69"/>
      <c r="AE34" s="69"/>
      <c r="AF34" s="69"/>
      <c r="AG34" s="69"/>
      <c r="AH34" s="69"/>
      <c r="AJ34" s="69" t="s">
        <v>320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280</v>
      </c>
      <c r="D35" s="65" t="s">
        <v>307</v>
      </c>
      <c r="E35" s="65" t="s">
        <v>281</v>
      </c>
      <c r="F35" s="65" t="s">
        <v>278</v>
      </c>
      <c r="H35" s="65"/>
      <c r="I35" s="65" t="s">
        <v>279</v>
      </c>
      <c r="J35" s="65" t="s">
        <v>280</v>
      </c>
      <c r="K35" s="65" t="s">
        <v>307</v>
      </c>
      <c r="L35" s="65" t="s">
        <v>281</v>
      </c>
      <c r="M35" s="65" t="s">
        <v>278</v>
      </c>
      <c r="O35" s="65"/>
      <c r="P35" s="65" t="s">
        <v>279</v>
      </c>
      <c r="Q35" s="65" t="s">
        <v>280</v>
      </c>
      <c r="R35" s="65" t="s">
        <v>307</v>
      </c>
      <c r="S35" s="65" t="s">
        <v>281</v>
      </c>
      <c r="T35" s="65" t="s">
        <v>278</v>
      </c>
      <c r="V35" s="65"/>
      <c r="W35" s="65" t="s">
        <v>279</v>
      </c>
      <c r="X35" s="65" t="s">
        <v>280</v>
      </c>
      <c r="Y35" s="65" t="s">
        <v>307</v>
      </c>
      <c r="Z35" s="65" t="s">
        <v>281</v>
      </c>
      <c r="AA35" s="65" t="s">
        <v>278</v>
      </c>
      <c r="AC35" s="65"/>
      <c r="AD35" s="65" t="s">
        <v>279</v>
      </c>
      <c r="AE35" s="65" t="s">
        <v>280</v>
      </c>
      <c r="AF35" s="65" t="s">
        <v>307</v>
      </c>
      <c r="AG35" s="65" t="s">
        <v>281</v>
      </c>
      <c r="AH35" s="65" t="s">
        <v>278</v>
      </c>
      <c r="AJ35" s="65"/>
      <c r="AK35" s="65" t="s">
        <v>279</v>
      </c>
      <c r="AL35" s="65" t="s">
        <v>280</v>
      </c>
      <c r="AM35" s="65" t="s">
        <v>307</v>
      </c>
      <c r="AN35" s="65" t="s">
        <v>281</v>
      </c>
      <c r="AO35" s="65" t="s">
        <v>278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159.03263999999999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775.4425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1036.9595999999999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1277.4172000000001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12.761403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79.048109999999994</v>
      </c>
    </row>
    <row r="43" spans="1:68" x14ac:dyDescent="0.3">
      <c r="A43" s="70" t="s">
        <v>321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322</v>
      </c>
      <c r="B44" s="69"/>
      <c r="C44" s="69"/>
      <c r="D44" s="69"/>
      <c r="E44" s="69"/>
      <c r="F44" s="69"/>
      <c r="H44" s="69" t="s">
        <v>335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292</v>
      </c>
      <c r="W44" s="69"/>
      <c r="X44" s="69"/>
      <c r="Y44" s="69"/>
      <c r="Z44" s="69"/>
      <c r="AA44" s="69"/>
      <c r="AC44" s="69" t="s">
        <v>323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336</v>
      </c>
      <c r="AR44" s="69"/>
      <c r="AS44" s="69"/>
      <c r="AT44" s="69"/>
      <c r="AU44" s="69"/>
      <c r="AV44" s="69"/>
      <c r="AX44" s="69" t="s">
        <v>325</v>
      </c>
      <c r="AY44" s="69"/>
      <c r="AZ44" s="69"/>
      <c r="BA44" s="69"/>
      <c r="BB44" s="69"/>
      <c r="BC44" s="69"/>
      <c r="BE44" s="69" t="s">
        <v>288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280</v>
      </c>
      <c r="D45" s="65" t="s">
        <v>307</v>
      </c>
      <c r="E45" s="65" t="s">
        <v>281</v>
      </c>
      <c r="F45" s="65" t="s">
        <v>278</v>
      </c>
      <c r="H45" s="65"/>
      <c r="I45" s="65" t="s">
        <v>279</v>
      </c>
      <c r="J45" s="65" t="s">
        <v>280</v>
      </c>
      <c r="K45" s="65" t="s">
        <v>307</v>
      </c>
      <c r="L45" s="65" t="s">
        <v>281</v>
      </c>
      <c r="M45" s="65" t="s">
        <v>278</v>
      </c>
      <c r="O45" s="65"/>
      <c r="P45" s="65" t="s">
        <v>279</v>
      </c>
      <c r="Q45" s="65" t="s">
        <v>280</v>
      </c>
      <c r="R45" s="65" t="s">
        <v>307</v>
      </c>
      <c r="S45" s="65" t="s">
        <v>281</v>
      </c>
      <c r="T45" s="65" t="s">
        <v>278</v>
      </c>
      <c r="V45" s="65"/>
      <c r="W45" s="65" t="s">
        <v>279</v>
      </c>
      <c r="X45" s="65" t="s">
        <v>280</v>
      </c>
      <c r="Y45" s="65" t="s">
        <v>307</v>
      </c>
      <c r="Z45" s="65" t="s">
        <v>281</v>
      </c>
      <c r="AA45" s="65" t="s">
        <v>278</v>
      </c>
      <c r="AC45" s="65"/>
      <c r="AD45" s="65" t="s">
        <v>279</v>
      </c>
      <c r="AE45" s="65" t="s">
        <v>280</v>
      </c>
      <c r="AF45" s="65" t="s">
        <v>307</v>
      </c>
      <c r="AG45" s="65" t="s">
        <v>281</v>
      </c>
      <c r="AH45" s="65" t="s">
        <v>278</v>
      </c>
      <c r="AJ45" s="65"/>
      <c r="AK45" s="65" t="s">
        <v>279</v>
      </c>
      <c r="AL45" s="65" t="s">
        <v>280</v>
      </c>
      <c r="AM45" s="65" t="s">
        <v>307</v>
      </c>
      <c r="AN45" s="65" t="s">
        <v>281</v>
      </c>
      <c r="AO45" s="65" t="s">
        <v>278</v>
      </c>
      <c r="AQ45" s="65"/>
      <c r="AR45" s="65" t="s">
        <v>279</v>
      </c>
      <c r="AS45" s="65" t="s">
        <v>280</v>
      </c>
      <c r="AT45" s="65" t="s">
        <v>307</v>
      </c>
      <c r="AU45" s="65" t="s">
        <v>281</v>
      </c>
      <c r="AV45" s="65" t="s">
        <v>278</v>
      </c>
      <c r="AX45" s="65"/>
      <c r="AY45" s="65" t="s">
        <v>279</v>
      </c>
      <c r="AZ45" s="65" t="s">
        <v>280</v>
      </c>
      <c r="BA45" s="65" t="s">
        <v>307</v>
      </c>
      <c r="BB45" s="65" t="s">
        <v>281</v>
      </c>
      <c r="BC45" s="65" t="s">
        <v>278</v>
      </c>
      <c r="BE45" s="65"/>
      <c r="BF45" s="65" t="s">
        <v>279</v>
      </c>
      <c r="BG45" s="65" t="s">
        <v>280</v>
      </c>
      <c r="BH45" s="65" t="s">
        <v>307</v>
      </c>
      <c r="BI45" s="65" t="s">
        <v>281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6.1074232999999998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7.2553020000000004</v>
      </c>
      <c r="O46" s="65" t="s">
        <v>289</v>
      </c>
      <c r="P46" s="65">
        <v>600</v>
      </c>
      <c r="Q46" s="65">
        <v>800</v>
      </c>
      <c r="R46" s="65">
        <v>0</v>
      </c>
      <c r="S46" s="65">
        <v>10000</v>
      </c>
      <c r="T46" s="65">
        <v>422.37826999999999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1.146399E-2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3.4612500000000002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87.181160000000006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56.373649999999998</v>
      </c>
      <c r="AX46" s="65" t="s">
        <v>326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327</v>
      </c>
      <c r="B2" s="61" t="s">
        <v>328</v>
      </c>
      <c r="C2" s="61" t="s">
        <v>329</v>
      </c>
      <c r="D2" s="61">
        <v>63</v>
      </c>
      <c r="E2" s="61">
        <v>1561.7489</v>
      </c>
      <c r="F2" s="61">
        <v>281.78232000000003</v>
      </c>
      <c r="G2" s="61">
        <v>13.223687</v>
      </c>
      <c r="H2" s="61">
        <v>8.7489880000000007</v>
      </c>
      <c r="I2" s="61">
        <v>4.4746990000000002</v>
      </c>
      <c r="J2" s="61">
        <v>37.733566000000003</v>
      </c>
      <c r="K2" s="61">
        <v>29.507923000000002</v>
      </c>
      <c r="L2" s="61">
        <v>8.2256429999999998</v>
      </c>
      <c r="M2" s="61">
        <v>10.217969999999999</v>
      </c>
      <c r="N2" s="61">
        <v>1.7113153000000001</v>
      </c>
      <c r="O2" s="61">
        <v>4.3305790000000002</v>
      </c>
      <c r="P2" s="61">
        <v>263.56209999999999</v>
      </c>
      <c r="Q2" s="61">
        <v>6.88497</v>
      </c>
      <c r="R2" s="61">
        <v>88.919049999999999</v>
      </c>
      <c r="S2" s="61">
        <v>13.115672</v>
      </c>
      <c r="T2" s="61">
        <v>909.64070000000004</v>
      </c>
      <c r="U2" s="61">
        <v>0.78622174</v>
      </c>
      <c r="V2" s="61">
        <v>5.0882864000000003</v>
      </c>
      <c r="W2" s="61">
        <v>41.461539999999999</v>
      </c>
      <c r="X2" s="61">
        <v>15.163297</v>
      </c>
      <c r="Y2" s="61">
        <v>0.77451190000000003</v>
      </c>
      <c r="Z2" s="61">
        <v>0.42909120000000001</v>
      </c>
      <c r="AA2" s="61">
        <v>8.9673770000000008</v>
      </c>
      <c r="AB2" s="61">
        <v>0.79849802999999997</v>
      </c>
      <c r="AC2" s="61">
        <v>185.05322000000001</v>
      </c>
      <c r="AD2" s="61">
        <v>3.0609145</v>
      </c>
      <c r="AE2" s="61">
        <v>0.9842765</v>
      </c>
      <c r="AF2" s="61">
        <v>0.14598943</v>
      </c>
      <c r="AG2" s="61">
        <v>159.03263999999999</v>
      </c>
      <c r="AH2" s="61">
        <v>102.15286</v>
      </c>
      <c r="AI2" s="61">
        <v>56.879776</v>
      </c>
      <c r="AJ2" s="61">
        <v>775.4425</v>
      </c>
      <c r="AK2" s="61">
        <v>1036.9595999999999</v>
      </c>
      <c r="AL2" s="61">
        <v>12.761403</v>
      </c>
      <c r="AM2" s="61">
        <v>1277.4172000000001</v>
      </c>
      <c r="AN2" s="61">
        <v>79.048109999999994</v>
      </c>
      <c r="AO2" s="61">
        <v>6.1074232999999998</v>
      </c>
      <c r="AP2" s="61">
        <v>5.0377172999999997</v>
      </c>
      <c r="AQ2" s="61">
        <v>1.069706</v>
      </c>
      <c r="AR2" s="61">
        <v>7.2553020000000004</v>
      </c>
      <c r="AS2" s="61">
        <v>422.37826999999999</v>
      </c>
      <c r="AT2" s="61">
        <v>1.146399E-2</v>
      </c>
      <c r="AU2" s="61">
        <v>3.4612500000000002</v>
      </c>
      <c r="AV2" s="61">
        <v>87.181160000000006</v>
      </c>
      <c r="AW2" s="61">
        <v>56.373649999999998</v>
      </c>
      <c r="AX2" s="61">
        <v>1.628748E-2</v>
      </c>
      <c r="AY2" s="61">
        <v>0.28791117999999999</v>
      </c>
      <c r="AZ2" s="61">
        <v>49.221870000000003</v>
      </c>
      <c r="BA2" s="61">
        <v>11.784265</v>
      </c>
      <c r="BB2" s="61">
        <v>3.0542704999999999</v>
      </c>
      <c r="BC2" s="61">
        <v>3.5037120000000002</v>
      </c>
      <c r="BD2" s="61">
        <v>5.2248124999999996</v>
      </c>
      <c r="BE2" s="61">
        <v>0.48978379999999999</v>
      </c>
      <c r="BF2" s="61">
        <v>2.7418640000000001</v>
      </c>
      <c r="BG2" s="61">
        <v>2.2897788000000001E-4</v>
      </c>
      <c r="BH2" s="61">
        <v>1.1251379000000001E-3</v>
      </c>
      <c r="BI2" s="61">
        <v>8.3220755999999999E-4</v>
      </c>
      <c r="BJ2" s="61">
        <v>1.6065935E-2</v>
      </c>
      <c r="BK2" s="61">
        <v>1.7613684E-5</v>
      </c>
      <c r="BL2" s="61">
        <v>2.755867E-2</v>
      </c>
      <c r="BM2" s="61">
        <v>0.39058024000000002</v>
      </c>
      <c r="BN2" s="61">
        <v>0.10600633</v>
      </c>
      <c r="BO2" s="61">
        <v>6.4266005000000002</v>
      </c>
      <c r="BP2" s="61">
        <v>0.9667095</v>
      </c>
      <c r="BQ2" s="61">
        <v>2.1230069999999999</v>
      </c>
      <c r="BR2" s="61">
        <v>8.3050995000000007</v>
      </c>
      <c r="BS2" s="61">
        <v>6.1337375999999999</v>
      </c>
      <c r="BT2" s="61">
        <v>1.2956265</v>
      </c>
      <c r="BU2" s="61">
        <v>1.8561594000000001E-2</v>
      </c>
      <c r="BV2" s="61">
        <v>1.14780115E-2</v>
      </c>
      <c r="BW2" s="61">
        <v>8.9407399999999998E-2</v>
      </c>
      <c r="BX2" s="61">
        <v>0.20825194999999999</v>
      </c>
      <c r="BY2" s="61">
        <v>2.1375522000000001E-2</v>
      </c>
      <c r="BZ2" s="61">
        <v>1.262328E-4</v>
      </c>
      <c r="CA2" s="61">
        <v>0.12747832000000001</v>
      </c>
      <c r="CB2" s="61">
        <v>4.7259900000000002E-3</v>
      </c>
      <c r="CC2" s="61">
        <v>1.5681501E-2</v>
      </c>
      <c r="CD2" s="61">
        <v>0.20092383</v>
      </c>
      <c r="CE2" s="61">
        <v>2.2493334E-2</v>
      </c>
      <c r="CF2" s="61">
        <v>0.12244855</v>
      </c>
      <c r="CG2" s="61">
        <v>0</v>
      </c>
      <c r="CH2" s="61">
        <v>8.6942879999999997E-3</v>
      </c>
      <c r="CI2" s="61">
        <v>0</v>
      </c>
      <c r="CJ2" s="61">
        <v>0.4372952</v>
      </c>
      <c r="CK2" s="61">
        <v>5.782415E-3</v>
      </c>
      <c r="CL2" s="61">
        <v>0.18235915999999999</v>
      </c>
      <c r="CM2" s="61">
        <v>0.31193652999999999</v>
      </c>
      <c r="CN2" s="61">
        <v>1544.9168999999999</v>
      </c>
      <c r="CO2" s="61">
        <v>2683.1426000000001</v>
      </c>
      <c r="CP2" s="61">
        <v>904.30070000000001</v>
      </c>
      <c r="CQ2" s="61">
        <v>463.92914000000002</v>
      </c>
      <c r="CR2" s="61">
        <v>280.33774</v>
      </c>
      <c r="CS2" s="61">
        <v>416.58685000000003</v>
      </c>
      <c r="CT2" s="61">
        <v>1515.5126</v>
      </c>
      <c r="CU2" s="61">
        <v>712.43335000000002</v>
      </c>
      <c r="CV2" s="61">
        <v>1372.9084</v>
      </c>
      <c r="CW2" s="61">
        <v>683.62210000000005</v>
      </c>
      <c r="CX2" s="61">
        <v>239.74054000000001</v>
      </c>
      <c r="CY2" s="61">
        <v>2229.1547999999998</v>
      </c>
      <c r="CZ2" s="61">
        <v>694.72950000000003</v>
      </c>
      <c r="DA2" s="61">
        <v>2136.3820000000001</v>
      </c>
      <c r="DB2" s="61">
        <v>2388.8984</v>
      </c>
      <c r="DC2" s="61">
        <v>2645.3539999999998</v>
      </c>
      <c r="DD2" s="61">
        <v>3875.7847000000002</v>
      </c>
      <c r="DE2" s="61">
        <v>628.06322999999998</v>
      </c>
      <c r="DF2" s="61">
        <v>2798.5137</v>
      </c>
      <c r="DG2" s="61">
        <v>907.0652</v>
      </c>
      <c r="DH2" s="61">
        <v>37.944159999999997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11.784265</v>
      </c>
      <c r="B6">
        <f>BB2</f>
        <v>3.0542704999999999</v>
      </c>
      <c r="C6">
        <f>BC2</f>
        <v>3.5037120000000002</v>
      </c>
      <c r="D6">
        <f>BD2</f>
        <v>5.2248124999999996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31" sqref="L3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21786</v>
      </c>
      <c r="C2" s="56">
        <f ca="1">YEAR(TODAY())-YEAR(B2)+IF(TODAY()&gt;=DATE(YEAR(TODAY()),MONTH(B2),DAY(B2)),0,-1)</f>
        <v>63</v>
      </c>
      <c r="E2" s="52">
        <v>174.1</v>
      </c>
      <c r="F2" s="53" t="s">
        <v>39</v>
      </c>
      <c r="G2" s="52">
        <v>94.2</v>
      </c>
      <c r="H2" s="51" t="s">
        <v>41</v>
      </c>
      <c r="I2" s="72">
        <f>ROUND(G3/E3^2,1)</f>
        <v>31.1</v>
      </c>
    </row>
    <row r="3" spans="1:9" x14ac:dyDescent="0.3">
      <c r="E3" s="51">
        <f>E2/100</f>
        <v>1.7409999999999999</v>
      </c>
      <c r="F3" s="51" t="s">
        <v>40</v>
      </c>
      <c r="G3" s="51">
        <f>G2</f>
        <v>94.2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황목연, ID : H1310264)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02월 14일 15:02:39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4" sqref="X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44970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174.1</v>
      </c>
      <c r="L12" s="129"/>
      <c r="M12" s="122">
        <f>'개인정보 및 신체계측 입력'!G2</f>
        <v>94.2</v>
      </c>
      <c r="N12" s="123"/>
      <c r="O12" s="118" t="s">
        <v>271</v>
      </c>
      <c r="P12" s="112"/>
      <c r="Q12" s="115">
        <f>'개인정보 및 신체계측 입력'!I2</f>
        <v>31.1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황목연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84.686000000000007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3.9740000000000002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11.34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3.6</v>
      </c>
      <c r="L72" s="36" t="s">
        <v>53</v>
      </c>
      <c r="M72" s="36">
        <f>ROUND('DRIs DATA'!K8,1)</f>
        <v>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11.86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42.4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15.16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53.23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19.88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69.13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61.07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2023-02-14T06:05:23Z</dcterms:modified>
</cp:coreProperties>
</file>