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<sst xmlns="http://schemas.openxmlformats.org/spreadsheetml/2006/main" count="692" uniqueCount="337">
  <si>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</si>
  <si>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</si>
  <si>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</si>
  <si>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</si>
  <si>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</si>
  <si>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</si>
  <si>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</si>
  <si>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</si>
  <si>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</si>
  <si>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</si>
  <si>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</si>
  <si>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</si>
  <si>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</si>
  <si>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</si>
  <si>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</si>
  <si>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</si>
  <si>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</si>
  <si>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</si>
  <si>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</si>
  <si>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</si>
  <si>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</si>
  <si>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</si>
  <si>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</si>
  <si>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</si>
  <si>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</si>
  <si>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</si>
  <si>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</si>
  <si>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</si>
  <si>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</si>
  <si>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</si>
  <si>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</si>
  <si>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</si>
  <si>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</si>
  <si>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</si>
  <si>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</si>
  <si>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</si>
  <si>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</si>
  <si>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</si>
  <si>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</si>
  <si>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</si>
  <si>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</si>
  <si>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</si>
  <si>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</si>
  <si>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</si>
  <si>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</si>
  <si>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</si>
  <si>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</si>
  <si>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</si>
  <si>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</si>
  <si>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</si>
  <si>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</si>
  <si>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</si>
  <si>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</si>
  <si>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</si>
  <si>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</si>
  <si>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</si>
  <si>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</si>
  <si>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</si>
  <si>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</si>
  <si>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</si>
  <si>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</si>
  <si>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</si>
  <si>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</si>
  <si>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</si>
  <si>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</si>
  <si>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</si>
  <si>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</si>
  <si>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</si>
  <si>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</si>
  <si>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</si>
  <si>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</si>
  <si>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</si>
  <si>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</si>
  <si>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</si>
  <si>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</si>
  <si>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</si>
  <si>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</si>
  <si>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</si>
  <si>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</si>
  <si>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</si>
  <si>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</si>
  <si>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</si>
  <si>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</si>
  <si>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</si>
  <si>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</si>
  <si>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</si>
  <si>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</si>
  <si>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</si>
  <si>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</si>
  <si>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</si>
  <si>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</si>
  <si>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</si>
  <si>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</si>
  <si>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</si>
  <si>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</si>
  <si>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</si>
  <si>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</si>
  <si>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</si>
  <si>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</si>
  <si>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</si>
  <si>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</si>
  <si>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</si>
  <si>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</si>
  <si>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</si>
  <si>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</si>
  <si>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</si>
  <si>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</si>
  <si>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</si>
  <si>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</si>
  <si>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</si>
  <si>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</si>
  <si>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</si>
  <si>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</si>
  <si>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</si>
  <si>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</si>
  <si>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</si>
  <si>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</si>
  <si>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</si>
  <si>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</si>
  <si>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</si>
  <si>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</si>
  <si>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</si>
  <si>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</si>
  <si>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</si>
  <si>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</si>
  <si>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</si>
  <si>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</si>
  <si>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</si>
  <si>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</si>
  <si>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</si>
  <si>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</si>
  <si>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</si>
  <si>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</si>
  <si>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</si>
  <si>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</si>
  <si>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</si>
  <si>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</si>
  <si>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</si>
  <si>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</si>
  <si>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</si>
  <si>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</si>
  <si>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</si>
  <si>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</si>
  <si>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</si>
  <si>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</si>
  <si>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</si>
  <si>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</si>
  <si>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</si>
  <si>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</si>
  <si>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</si>
  <si>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</si>
  <si>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</si>
  <si>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</si>
  <si>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</si>
  <si>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</si>
  <si>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</si>
  <si>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</si>
  <si>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</si>
  <si>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</si>
  <si>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</si>
  <si>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</si>
  <si>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</si>
  <si>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</si>
  <si>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</si>
  <si>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</si>
  <si>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</si>
  <si>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</si>
  <si>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</si>
  <si>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</si>
  <si>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</si>
  <si>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</si>
  <si>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</si>
  <si>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</si>
  <si>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</si>
  <si>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</si>
  <si>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</si>
  <si>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</si>
  <si>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</si>
  <si>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</si>
  <si>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</si>
  <si>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</si>
  <si>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</si>
  <si>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</si>
  <si>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</si>
  <si>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</si>
  <si>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</si>
  <si>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</si>
  <si>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</si>
  <si>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</si>
  <si>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</si>
  <si>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</si>
  <si>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</si>
  <si>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</si>
  <si>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</si>
  <si>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</si>
  <si>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</si>
  <si>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</si>
  <si>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</si>
  <si>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</si>
  <si>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</si>
  <si>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</si>
  <si>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</si>
  <si>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</si>
  <si>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</si>
  <si>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</si>
  <si>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</si>
  <si>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</si>
  <si>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</si>
  <si>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</si>
  <si>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</si>
  <si>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</si>
  <si>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</si>
  <si>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</si>
  <si>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</si>
  <si>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</si>
  <si>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</si>
  <si>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</si>
  <si>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</si>
  <si>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</si>
  <si>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</si>
  <si>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</si>
  <si>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</si>
  <si>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</si>
  <si>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</si>
  <si>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</si>
  <si>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</si>
  <si>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</si>
  <si>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</si>
  <si>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</si>
  <si>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</si>
  <si>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</si>
  <si>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</si>
  <si>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</si>
  <si>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</si>
  <si>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</si>
  <si>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</si>
  <si>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</si>
  <si>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</si>
  <si>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</si>
  <si>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</si>
  <si>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</si>
  <si>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</si>
  <si>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</si>
  <si>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</si>
  <si>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</si>
  <si>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</si>
  <si>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</si>
  <si>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</si>
  <si>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</si>
  <si>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</si>
  <si>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</si>
  <si>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</si>
  <si>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</si>
  <si>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</si>
  <si>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</si>
  <si>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</si>
  <si>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</si>
  <si>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</si>
  <si>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</si>
  <si>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</si>
  <si>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</si>
  <si>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</si>
  <si>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</si>
  <si>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</si>
  <si>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</si>
  <si>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</si>
  <si>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</si>
  <si>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</si>
  <si>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</si>
  <si>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</si>
  <si>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</si>
  <si>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</si>
  <si>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</si>
  <si>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</si>
  <si>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</si>
  <si>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</si>
  <si>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</si>
  <si>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</si>
  <si>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</si>
  <si>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</si>
  <si>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</si>
  <si>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</si>
  <si>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엽산</t>
    <phoneticPr fontId="1" type="noConversion"/>
  </si>
  <si>
    <t>권장섭취량</t>
    <phoneticPr fontId="1" type="noConversion"/>
  </si>
  <si>
    <t>인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</si>
  <si>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</si>
  <si>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</si>
  <si>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</si>
  <si>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</si>
  <si>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</si>
  <si>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</si>
  <si>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</si>
  <si>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</si>
  <si>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</si>
  <si>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</si>
  <si>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</si>
  <si>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</si>
  <si>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</si>
  <si>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</si>
  <si>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</si>
  <si>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</si>
  <si>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</si>
  <si>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</si>
  <si>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</si>
  <si>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</si>
  <si>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</si>
  <si>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</si>
  <si>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</si>
  <si>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</si>
  <si>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</si>
  <si>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</si>
  <si>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</si>
  <si>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</si>
  <si>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</si>
  <si>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</si>
  <si>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</si>
  <si>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</si>
  <si>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</si>
  <si>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</si>
  <si>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</si>
  <si>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</si>
  <si>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</si>
  <si>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</si>
  <si>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</si>
  <si>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</si>
  <si>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</si>
  <si>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</si>
  <si>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</si>
  <si>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몰리브덴(ug/일)</t>
    <phoneticPr fontId="1" type="noConversion"/>
  </si>
  <si>
    <t>H1310265</t>
  </si>
  <si>
    <t>김덕명</t>
  </si>
  <si>
    <t>(설문지 : FFQ 95문항 설문지, 사용자 : 김덕명, ID : H1310265)</t>
  </si>
  <si>
    <t>2023년 02월 21일 14:18:51</t>
  </si>
  <si>
    <t>비타민K</t>
    <phoneticPr fontId="1" type="noConversion"/>
  </si>
  <si>
    <t>리보플라빈</t>
    <phoneticPr fontId="1" type="noConversion"/>
  </si>
  <si>
    <t>니아신</t>
    <phoneticPr fontId="1" type="noConversion"/>
  </si>
  <si>
    <t>다량 무기질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</si>
</sst>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154.08930000000001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54440"/>
        <c:axId val="765510880"/>
      </c:barChart>
      <c:catAx>
        <c:axId val="52805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510880"/>
        <c:crosses val="autoZero"/>
        <c:auto val="1"/>
        <c:lblAlgn val="ctr"/>
        <c:lblOffset val="100"/>
        <c:noMultiLvlLbl val="0"/>
      </c:catAx>
      <c:valAx>
        <c:axId val="76551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5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6.0803390000000004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34432"/>
        <c:axId val="215433256"/>
      </c:barChart>
      <c:catAx>
        <c:axId val="2154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33256"/>
        <c:crosses val="autoZero"/>
        <c:auto val="1"/>
        <c:lblAlgn val="ctr"/>
        <c:lblOffset val="100"/>
        <c:noMultiLvlLbl val="0"/>
      </c:catAx>
      <c:valAx>
        <c:axId val="2154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1.7545177999999999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29728"/>
        <c:axId val="215430904"/>
      </c:barChart>
      <c:catAx>
        <c:axId val="2154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30904"/>
        <c:crosses val="autoZero"/>
        <c:auto val="1"/>
        <c:lblAlgn val="ctr"/>
        <c:lblOffset val="100"/>
        <c:noMultiLvlLbl val="0"/>
      </c:catAx>
      <c:valAx>
        <c:axId val="21543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2383.3362000000002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34040"/>
        <c:axId val="215427768"/>
      </c:barChart>
      <c:catAx>
        <c:axId val="21543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27768"/>
        <c:crosses val="autoZero"/>
        <c:auto val="1"/>
        <c:lblAlgn val="ctr"/>
        <c:lblOffset val="100"/>
        <c:noMultiLvlLbl val="0"/>
      </c:catAx>
      <c:valAx>
        <c:axId val="21542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3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6063.5330000000004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34824"/>
        <c:axId val="215431688"/>
      </c:barChart>
      <c:catAx>
        <c:axId val="21543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31688"/>
        <c:crosses val="autoZero"/>
        <c:auto val="1"/>
        <c:lblAlgn val="ctr"/>
        <c:lblOffset val="100"/>
        <c:noMultiLvlLbl val="0"/>
      </c:catAx>
      <c:valAx>
        <c:axId val="215431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3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126.07823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28552"/>
        <c:axId val="215428944"/>
      </c:barChart>
      <c:catAx>
        <c:axId val="21542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28944"/>
        <c:crosses val="autoZero"/>
        <c:auto val="1"/>
        <c:lblAlgn val="ctr"/>
        <c:lblOffset val="100"/>
        <c:noMultiLvlLbl val="0"/>
      </c:catAx>
      <c:valAx>
        <c:axId val="21542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2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269.88247999999999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30512"/>
        <c:axId val="215431296"/>
      </c:barChart>
      <c:catAx>
        <c:axId val="21543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31296"/>
        <c:crosses val="autoZero"/>
        <c:auto val="1"/>
        <c:lblAlgn val="ctr"/>
        <c:lblOffset val="100"/>
        <c:noMultiLvlLbl val="0"/>
      </c:catAx>
      <c:valAx>
        <c:axId val="21543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3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21.923400000000001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432472"/>
        <c:axId val="215432864"/>
      </c:barChart>
      <c:catAx>
        <c:axId val="21543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432864"/>
        <c:crosses val="autoZero"/>
        <c:auto val="1"/>
        <c:lblAlgn val="ctr"/>
        <c:lblOffset val="100"/>
        <c:noMultiLvlLbl val="0"/>
      </c:catAx>
      <c:valAx>
        <c:axId val="21543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43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1688.6510000000001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576736"/>
        <c:axId val="427583008"/>
      </c:barChart>
      <c:catAx>
        <c:axId val="42757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583008"/>
        <c:crosses val="autoZero"/>
        <c:auto val="1"/>
        <c:lblAlgn val="ctr"/>
        <c:lblOffset val="100"/>
        <c:noMultiLvlLbl val="0"/>
      </c:catAx>
      <c:valAx>
        <c:axId val="4275830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57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9.6281013999999998E-2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580656"/>
        <c:axId val="427579480"/>
      </c:barChart>
      <c:catAx>
        <c:axId val="42758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579480"/>
        <c:crosses val="autoZero"/>
        <c:auto val="1"/>
        <c:lblAlgn val="ctr"/>
        <c:lblOffset val="100"/>
        <c:noMultiLvlLbl val="0"/>
      </c:catAx>
      <c:valAx>
        <c:axId val="42757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58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5.6534943999999996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579872"/>
        <c:axId val="427578696"/>
      </c:barChart>
      <c:catAx>
        <c:axId val="4275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578696"/>
        <c:crosses val="autoZero"/>
        <c:auto val="1"/>
        <c:lblAlgn val="ctr"/>
        <c:lblOffset val="100"/>
        <c:noMultiLvlLbl val="0"/>
      </c:catAx>
      <c:valAx>
        <c:axId val="42757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5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48.194139999999997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5510488"/>
        <c:axId val="765510096"/>
      </c:barChart>
      <c:catAx>
        <c:axId val="76551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510096"/>
        <c:crosses val="autoZero"/>
        <c:auto val="1"/>
        <c:lblAlgn val="ctr"/>
        <c:lblOffset val="100"/>
        <c:noMultiLvlLbl val="0"/>
      </c:catAx>
      <c:valAx>
        <c:axId val="765510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551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381.38029999999998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577520"/>
        <c:axId val="427580264"/>
      </c:barChart>
      <c:catAx>
        <c:axId val="42757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580264"/>
        <c:crosses val="autoZero"/>
        <c:auto val="1"/>
        <c:lblAlgn val="ctr"/>
        <c:lblOffset val="100"/>
        <c:noMultiLvlLbl val="0"/>
      </c:catAx>
      <c:valAx>
        <c:axId val="42758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57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181.58426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576344"/>
        <c:axId val="427581440"/>
      </c:barChart>
      <c:catAx>
        <c:axId val="42757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581440"/>
        <c:crosses val="autoZero"/>
        <c:auto val="1"/>
        <c:lblAlgn val="ctr"/>
        <c:lblOffset val="100"/>
        <c:noMultiLvlLbl val="0"/>
      </c:catAx>
      <c:valAx>
        <c:axId val="4275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5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6.3049999999999997</c:v>
                </c:pt>
                <c:pt idx="1">
                  <c:v>19.670000000000002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7582616"/>
        <c:axId val="427581832"/>
      </c:barChart>
      <c:catAx>
        <c:axId val="42758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581832"/>
        <c:crosses val="autoZero"/>
        <c:auto val="1"/>
        <c:lblAlgn val="ctr"/>
        <c:lblOffset val="100"/>
        <c:noMultiLvlLbl val="0"/>
      </c:catAx>
      <c:valAx>
        <c:axId val="42758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58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25.397790000000001</c:v>
                </c:pt>
                <c:pt idx="1">
                  <c:v>33.886642000000002</c:v>
                </c:pt>
                <c:pt idx="2">
                  <c:v>33.39425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1084.9852000000001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703376"/>
        <c:axId val="116702592"/>
      </c:barChart>
      <c:catAx>
        <c:axId val="1167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702592"/>
        <c:crosses val="autoZero"/>
        <c:auto val="1"/>
        <c:lblAlgn val="ctr"/>
        <c:lblOffset val="100"/>
        <c:noMultiLvlLbl val="0"/>
      </c:catAx>
      <c:valAx>
        <c:axId val="11670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70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45.510750000000002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701024"/>
        <c:axId val="116696712"/>
      </c:barChart>
      <c:catAx>
        <c:axId val="11670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96712"/>
        <c:crosses val="autoZero"/>
        <c:auto val="1"/>
        <c:lblAlgn val="ctr"/>
        <c:lblOffset val="100"/>
        <c:noMultiLvlLbl val="0"/>
      </c:catAx>
      <c:valAx>
        <c:axId val="11669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7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65.305999999999997</c:v>
                </c:pt>
                <c:pt idx="1">
                  <c:v>14.323</c:v>
                </c:pt>
                <c:pt idx="2">
                  <c:v>20.370999999999999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701808"/>
        <c:axId val="116699456"/>
      </c:barChart>
      <c:catAx>
        <c:axId val="11670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99456"/>
        <c:crosses val="autoZero"/>
        <c:auto val="1"/>
        <c:lblAlgn val="ctr"/>
        <c:lblOffset val="100"/>
        <c:noMultiLvlLbl val="0"/>
      </c:catAx>
      <c:valAx>
        <c:axId val="11669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70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3687.6637999999998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700632"/>
        <c:axId val="116697104"/>
      </c:barChart>
      <c:catAx>
        <c:axId val="11670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97104"/>
        <c:crosses val="autoZero"/>
        <c:auto val="1"/>
        <c:lblAlgn val="ctr"/>
        <c:lblOffset val="100"/>
        <c:noMultiLvlLbl val="0"/>
      </c:catAx>
      <c:valAx>
        <c:axId val="11669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70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200.41019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703768"/>
        <c:axId val="116702984"/>
      </c:barChart>
      <c:catAx>
        <c:axId val="11670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702984"/>
        <c:crosses val="autoZero"/>
        <c:auto val="1"/>
        <c:lblAlgn val="ctr"/>
        <c:lblOffset val="100"/>
        <c:noMultiLvlLbl val="0"/>
      </c:catAx>
      <c:valAx>
        <c:axId val="116702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70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966.70270000000005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704160"/>
        <c:axId val="116701416"/>
      </c:barChart>
      <c:catAx>
        <c:axId val="11670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701416"/>
        <c:crosses val="autoZero"/>
        <c:auto val="1"/>
        <c:lblAlgn val="ctr"/>
        <c:lblOffset val="100"/>
        <c:noMultiLvlLbl val="0"/>
      </c:catAx>
      <c:valAx>
        <c:axId val="1167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7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8.9007710000000007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083896"/>
        <c:axId val="822297472"/>
      </c:barChart>
      <c:catAx>
        <c:axId val="42708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7472"/>
        <c:crosses val="autoZero"/>
        <c:auto val="1"/>
        <c:lblAlgn val="ctr"/>
        <c:lblOffset val="100"/>
        <c:noMultiLvlLbl val="0"/>
      </c:catAx>
      <c:valAx>
        <c:axId val="82229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08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10753.451999999999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98280"/>
        <c:axId val="116699064"/>
      </c:barChart>
      <c:catAx>
        <c:axId val="11669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99064"/>
        <c:crosses val="autoZero"/>
        <c:auto val="1"/>
        <c:lblAlgn val="ctr"/>
        <c:lblOffset val="100"/>
        <c:noMultiLvlLbl val="0"/>
      </c:catAx>
      <c:valAx>
        <c:axId val="11669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9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31.405982999999999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5677432"/>
        <c:axId val="765683312"/>
      </c:barChart>
      <c:catAx>
        <c:axId val="7656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683312"/>
        <c:crosses val="autoZero"/>
        <c:auto val="1"/>
        <c:lblAlgn val="ctr"/>
        <c:lblOffset val="100"/>
        <c:noMultiLvlLbl val="0"/>
      </c:catAx>
      <c:valAx>
        <c:axId val="76568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56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4.4173207000000003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5681744"/>
        <c:axId val="765682136"/>
      </c:barChart>
      <c:catAx>
        <c:axId val="76568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682136"/>
        <c:crosses val="autoZero"/>
        <c:auto val="1"/>
        <c:lblAlgn val="ctr"/>
        <c:lblOffset val="100"/>
        <c:noMultiLvlLbl val="0"/>
      </c:catAx>
      <c:valAx>
        <c:axId val="76568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568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435.06630000000001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299040"/>
        <c:axId val="822294336"/>
      </c:barChart>
      <c:catAx>
        <c:axId val="82229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4336"/>
        <c:crosses val="autoZero"/>
        <c:auto val="1"/>
        <c:lblAlgn val="ctr"/>
        <c:lblOffset val="100"/>
        <c:noMultiLvlLbl val="0"/>
      </c:catAx>
      <c:valAx>
        <c:axId val="82229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2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3.1940007000000001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297080"/>
        <c:axId val="822297864"/>
      </c:barChart>
      <c:catAx>
        <c:axId val="82229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7864"/>
        <c:crosses val="autoZero"/>
        <c:auto val="1"/>
        <c:lblAlgn val="ctr"/>
        <c:lblOffset val="100"/>
        <c:noMultiLvlLbl val="0"/>
      </c:catAx>
      <c:valAx>
        <c:axId val="822297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29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31.639873999999999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292376"/>
        <c:axId val="822299432"/>
      </c:barChart>
      <c:catAx>
        <c:axId val="82229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9432"/>
        <c:crosses val="autoZero"/>
        <c:auto val="1"/>
        <c:lblAlgn val="ctr"/>
        <c:lblOffset val="100"/>
        <c:noMultiLvlLbl val="0"/>
      </c:catAx>
      <c:valAx>
        <c:axId val="82229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2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4.4173207000000003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295120"/>
        <c:axId val="822293160"/>
      </c:barChart>
      <c:catAx>
        <c:axId val="82229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3160"/>
        <c:crosses val="autoZero"/>
        <c:auto val="1"/>
        <c:lblAlgn val="ctr"/>
        <c:lblOffset val="100"/>
        <c:noMultiLvlLbl val="0"/>
      </c:catAx>
      <c:valAx>
        <c:axId val="82229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29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1044.2632000000001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293944"/>
        <c:axId val="822295512"/>
      </c:barChart>
      <c:catAx>
        <c:axId val="82229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5512"/>
        <c:crosses val="autoZero"/>
        <c:auto val="1"/>
        <c:lblAlgn val="ctr"/>
        <c:lblOffset val="100"/>
        <c:noMultiLvlLbl val="0"/>
      </c:catAx>
      <c:valAx>
        <c:axId val="82229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29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18.899211999999999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296296"/>
        <c:axId val="822298648"/>
      </c:barChart>
      <c:catAx>
        <c:axId val="82229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298648"/>
        <c:crosses val="autoZero"/>
        <c:auto val="1"/>
        <c:lblAlgn val="ctr"/>
        <c:lblOffset val="100"/>
        <c:noMultiLvlLbl val="0"/>
      </c:catAx>
      <c:valAx>
        <c:axId val="82229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29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김덕명, ID : H1310265)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21일 14:18:51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3687.6637999999998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154.08930000000001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48.194139999999997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65.305999999999997</v>
      </c>
      <c r="G8" s="59">
        <f>'DRIs DATA 입력'!G8</f>
        <v>14.323</v>
      </c>
      <c r="H8" s="59">
        <f>'DRIs DATA 입력'!H8</f>
        <v>20.370999999999999</v>
      </c>
      <c r="I8" s="46"/>
      <c r="J8" s="59" t="s">
        <v>216</v>
      </c>
      <c r="K8" s="59">
        <f>'DRIs DATA 입력'!K8</f>
        <v>6.3049999999999997</v>
      </c>
      <c r="L8" s="59">
        <f>'DRIs DATA 입력'!L8</f>
        <v>19.670000000000002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1084.9852000000001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45.510750000000002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8.9007710000000007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435.06630000000001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200.41019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3.5344343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3.1940007000000001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31.639873999999999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4.4173207000000003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1044.2632000000001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18.899211999999999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6.0803390000000004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1.7545177999999999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966.70270000000005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2383.3362000000002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10753.451999999999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6063.5330000000004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126.07823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269.88247999999999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31.405982999999999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21.923400000000001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1688.6510000000001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9.6281013999999998E-2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5.6534943999999996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381.38029999999998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181.58426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4" sqref="F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331</v>
      </c>
      <c r="G1" s="62" t="s">
        <v>297</v>
      </c>
      <c r="H1" s="61" t="s">
        <v>332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278</v>
      </c>
      <c r="F4" s="70"/>
      <c r="G4" s="70"/>
      <c r="H4" s="71"/>
      <c r="J4" s="69" t="s">
        <v>299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300</v>
      </c>
      <c r="C5" s="65" t="s">
        <v>286</v>
      </c>
      <c r="E5" s="65"/>
      <c r="F5" s="65" t="s">
        <v>50</v>
      </c>
      <c r="G5" s="65" t="s">
        <v>301</v>
      </c>
      <c r="H5" s="65" t="s">
        <v>46</v>
      </c>
      <c r="J5" s="65"/>
      <c r="K5" s="65" t="s">
        <v>302</v>
      </c>
      <c r="L5" s="65" t="s">
        <v>280</v>
      </c>
      <c r="N5" s="65"/>
      <c r="O5" s="65" t="s">
        <v>313</v>
      </c>
      <c r="P5" s="65" t="s">
        <v>283</v>
      </c>
      <c r="Q5" s="65" t="s">
        <v>303</v>
      </c>
      <c r="R5" s="65" t="s">
        <v>281</v>
      </c>
      <c r="S5" s="65" t="s">
        <v>286</v>
      </c>
      <c r="U5" s="65"/>
      <c r="V5" s="65" t="s">
        <v>313</v>
      </c>
      <c r="W5" s="65" t="s">
        <v>283</v>
      </c>
      <c r="X5" s="65" t="s">
        <v>303</v>
      </c>
      <c r="Y5" s="65" t="s">
        <v>281</v>
      </c>
      <c r="Z5" s="65" t="s">
        <v>286</v>
      </c>
    </row>
    <row r="6" spans="1:27" x14ac:dyDescent="0.3">
      <c r="A6" s="65" t="s">
        <v>298</v>
      </c>
      <c r="B6" s="65">
        <v>2400</v>
      </c>
      <c r="C6" s="65">
        <v>3687.6637999999998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50</v>
      </c>
      <c r="P6" s="65">
        <v>60</v>
      </c>
      <c r="Q6" s="65">
        <v>0</v>
      </c>
      <c r="R6" s="65">
        <v>0</v>
      </c>
      <c r="S6" s="65">
        <v>154.08930000000001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48.194139999999997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65.305999999999997</v>
      </c>
      <c r="G8" s="65">
        <v>14.323</v>
      </c>
      <c r="H8" s="65">
        <v>20.370999999999999</v>
      </c>
      <c r="J8" s="65" t="s">
        <v>308</v>
      </c>
      <c r="K8" s="65">
        <v>6.3049999999999997</v>
      </c>
      <c r="L8" s="65">
        <v>19.670000000000002</v>
      </c>
    </row>
    <row r="13" spans="1:27" x14ac:dyDescent="0.3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333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313</v>
      </c>
      <c r="C15" s="65" t="s">
        <v>283</v>
      </c>
      <c r="D15" s="65" t="s">
        <v>303</v>
      </c>
      <c r="E15" s="65" t="s">
        <v>281</v>
      </c>
      <c r="F15" s="65" t="s">
        <v>286</v>
      </c>
      <c r="H15" s="65"/>
      <c r="I15" s="65" t="s">
        <v>313</v>
      </c>
      <c r="J15" s="65" t="s">
        <v>283</v>
      </c>
      <c r="K15" s="65" t="s">
        <v>303</v>
      </c>
      <c r="L15" s="65" t="s">
        <v>281</v>
      </c>
      <c r="M15" s="65" t="s">
        <v>286</v>
      </c>
      <c r="O15" s="65"/>
      <c r="P15" s="65" t="s">
        <v>313</v>
      </c>
      <c r="Q15" s="65" t="s">
        <v>283</v>
      </c>
      <c r="R15" s="65" t="s">
        <v>303</v>
      </c>
      <c r="S15" s="65" t="s">
        <v>281</v>
      </c>
      <c r="T15" s="65" t="s">
        <v>286</v>
      </c>
      <c r="V15" s="65"/>
      <c r="W15" s="65" t="s">
        <v>313</v>
      </c>
      <c r="X15" s="65" t="s">
        <v>283</v>
      </c>
      <c r="Y15" s="65" t="s">
        <v>303</v>
      </c>
      <c r="Z15" s="65" t="s">
        <v>281</v>
      </c>
      <c r="AA15" s="65" t="s">
        <v>286</v>
      </c>
    </row>
    <row r="16" spans="1:27" x14ac:dyDescent="0.3">
      <c r="A16" s="65" t="s">
        <v>314</v>
      </c>
      <c r="B16" s="65">
        <v>550</v>
      </c>
      <c r="C16" s="65">
        <v>750</v>
      </c>
      <c r="D16" s="65">
        <v>0</v>
      </c>
      <c r="E16" s="65">
        <v>3000</v>
      </c>
      <c r="F16" s="65">
        <v>1084.9852000000001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45.510750000000002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8.9007710000000007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435.06630000000001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334</v>
      </c>
      <c r="P24" s="67"/>
      <c r="Q24" s="67"/>
      <c r="R24" s="67"/>
      <c r="S24" s="67"/>
      <c r="T24" s="67"/>
      <c r="V24" s="67" t="s">
        <v>335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282</v>
      </c>
      <c r="AK24" s="67"/>
      <c r="AL24" s="67"/>
      <c r="AM24" s="67"/>
      <c r="AN24" s="67"/>
      <c r="AO24" s="67"/>
      <c r="AQ24" s="67" t="s">
        <v>319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313</v>
      </c>
      <c r="C25" s="65" t="s">
        <v>283</v>
      </c>
      <c r="D25" s="65" t="s">
        <v>303</v>
      </c>
      <c r="E25" s="65" t="s">
        <v>281</v>
      </c>
      <c r="F25" s="65" t="s">
        <v>286</v>
      </c>
      <c r="H25" s="65"/>
      <c r="I25" s="65" t="s">
        <v>313</v>
      </c>
      <c r="J25" s="65" t="s">
        <v>283</v>
      </c>
      <c r="K25" s="65" t="s">
        <v>303</v>
      </c>
      <c r="L25" s="65" t="s">
        <v>281</v>
      </c>
      <c r="M25" s="65" t="s">
        <v>286</v>
      </c>
      <c r="O25" s="65"/>
      <c r="P25" s="65" t="s">
        <v>313</v>
      </c>
      <c r="Q25" s="65" t="s">
        <v>283</v>
      </c>
      <c r="R25" s="65" t="s">
        <v>303</v>
      </c>
      <c r="S25" s="65" t="s">
        <v>281</v>
      </c>
      <c r="T25" s="65" t="s">
        <v>286</v>
      </c>
      <c r="V25" s="65"/>
      <c r="W25" s="65" t="s">
        <v>313</v>
      </c>
      <c r="X25" s="65" t="s">
        <v>283</v>
      </c>
      <c r="Y25" s="65" t="s">
        <v>303</v>
      </c>
      <c r="Z25" s="65" t="s">
        <v>281</v>
      </c>
      <c r="AA25" s="65" t="s">
        <v>286</v>
      </c>
      <c r="AC25" s="65"/>
      <c r="AD25" s="65" t="s">
        <v>313</v>
      </c>
      <c r="AE25" s="65" t="s">
        <v>283</v>
      </c>
      <c r="AF25" s="65" t="s">
        <v>303</v>
      </c>
      <c r="AG25" s="65" t="s">
        <v>281</v>
      </c>
      <c r="AH25" s="65" t="s">
        <v>286</v>
      </c>
      <c r="AJ25" s="65"/>
      <c r="AK25" s="65" t="s">
        <v>313</v>
      </c>
      <c r="AL25" s="65" t="s">
        <v>283</v>
      </c>
      <c r="AM25" s="65" t="s">
        <v>303</v>
      </c>
      <c r="AN25" s="65" t="s">
        <v>281</v>
      </c>
      <c r="AO25" s="65" t="s">
        <v>286</v>
      </c>
      <c r="AQ25" s="65"/>
      <c r="AR25" s="65" t="s">
        <v>313</v>
      </c>
      <c r="AS25" s="65" t="s">
        <v>283</v>
      </c>
      <c r="AT25" s="65" t="s">
        <v>303</v>
      </c>
      <c r="AU25" s="65" t="s">
        <v>281</v>
      </c>
      <c r="AV25" s="65" t="s">
        <v>286</v>
      </c>
      <c r="AX25" s="65"/>
      <c r="AY25" s="65" t="s">
        <v>313</v>
      </c>
      <c r="AZ25" s="65" t="s">
        <v>283</v>
      </c>
      <c r="BA25" s="65" t="s">
        <v>303</v>
      </c>
      <c r="BB25" s="65" t="s">
        <v>281</v>
      </c>
      <c r="BC25" s="65" t="s">
        <v>286</v>
      </c>
      <c r="BE25" s="65"/>
      <c r="BF25" s="65" t="s">
        <v>313</v>
      </c>
      <c r="BG25" s="65" t="s">
        <v>283</v>
      </c>
      <c r="BH25" s="65" t="s">
        <v>303</v>
      </c>
      <c r="BI25" s="65" t="s">
        <v>281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200.41019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3.5344343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3.1940007000000001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31.639873999999999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4.4173207000000003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1044.2632000000001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18.899211999999999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6.0803390000000004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1.7545177999999999</v>
      </c>
    </row>
    <row r="33" spans="1:68" x14ac:dyDescent="0.3">
      <c r="A33" s="66" t="s">
        <v>336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285</v>
      </c>
      <c r="AD34" s="67"/>
      <c r="AE34" s="67"/>
      <c r="AF34" s="67"/>
      <c r="AG34" s="67"/>
      <c r="AH34" s="67"/>
      <c r="AJ34" s="67" t="s">
        <v>324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313</v>
      </c>
      <c r="C35" s="65" t="s">
        <v>283</v>
      </c>
      <c r="D35" s="65" t="s">
        <v>303</v>
      </c>
      <c r="E35" s="65" t="s">
        <v>281</v>
      </c>
      <c r="F35" s="65" t="s">
        <v>286</v>
      </c>
      <c r="H35" s="65"/>
      <c r="I35" s="65" t="s">
        <v>313</v>
      </c>
      <c r="J35" s="65" t="s">
        <v>283</v>
      </c>
      <c r="K35" s="65" t="s">
        <v>303</v>
      </c>
      <c r="L35" s="65" t="s">
        <v>281</v>
      </c>
      <c r="M35" s="65" t="s">
        <v>286</v>
      </c>
      <c r="O35" s="65"/>
      <c r="P35" s="65" t="s">
        <v>313</v>
      </c>
      <c r="Q35" s="65" t="s">
        <v>283</v>
      </c>
      <c r="R35" s="65" t="s">
        <v>303</v>
      </c>
      <c r="S35" s="65" t="s">
        <v>281</v>
      </c>
      <c r="T35" s="65" t="s">
        <v>286</v>
      </c>
      <c r="V35" s="65"/>
      <c r="W35" s="65" t="s">
        <v>313</v>
      </c>
      <c r="X35" s="65" t="s">
        <v>283</v>
      </c>
      <c r="Y35" s="65" t="s">
        <v>303</v>
      </c>
      <c r="Z35" s="65" t="s">
        <v>281</v>
      </c>
      <c r="AA35" s="65" t="s">
        <v>286</v>
      </c>
      <c r="AC35" s="65"/>
      <c r="AD35" s="65" t="s">
        <v>313</v>
      </c>
      <c r="AE35" s="65" t="s">
        <v>283</v>
      </c>
      <c r="AF35" s="65" t="s">
        <v>303</v>
      </c>
      <c r="AG35" s="65" t="s">
        <v>281</v>
      </c>
      <c r="AH35" s="65" t="s">
        <v>286</v>
      </c>
      <c r="AJ35" s="65"/>
      <c r="AK35" s="65" t="s">
        <v>313</v>
      </c>
      <c r="AL35" s="65" t="s">
        <v>283</v>
      </c>
      <c r="AM35" s="65" t="s">
        <v>303</v>
      </c>
      <c r="AN35" s="65" t="s">
        <v>281</v>
      </c>
      <c r="AO35" s="65" t="s">
        <v>286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966.70270000000005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2383.3362000000002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10753.451999999999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6063.5330000000004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126.07823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269.88247999999999</v>
      </c>
    </row>
    <row r="43" spans="1:68" x14ac:dyDescent="0.3">
      <c r="A43" s="66" t="s">
        <v>287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288</v>
      </c>
      <c r="B44" s="67"/>
      <c r="C44" s="67"/>
      <c r="D44" s="67"/>
      <c r="E44" s="67"/>
      <c r="F44" s="67"/>
      <c r="H44" s="67" t="s">
        <v>289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291</v>
      </c>
      <c r="AK44" s="67"/>
      <c r="AL44" s="67"/>
      <c r="AM44" s="67"/>
      <c r="AN44" s="67"/>
      <c r="AO44" s="67"/>
      <c r="AQ44" s="67" t="s">
        <v>292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293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313</v>
      </c>
      <c r="C45" s="65" t="s">
        <v>283</v>
      </c>
      <c r="D45" s="65" t="s">
        <v>303</v>
      </c>
      <c r="E45" s="65" t="s">
        <v>281</v>
      </c>
      <c r="F45" s="65" t="s">
        <v>286</v>
      </c>
      <c r="H45" s="65"/>
      <c r="I45" s="65" t="s">
        <v>313</v>
      </c>
      <c r="J45" s="65" t="s">
        <v>283</v>
      </c>
      <c r="K45" s="65" t="s">
        <v>303</v>
      </c>
      <c r="L45" s="65" t="s">
        <v>281</v>
      </c>
      <c r="M45" s="65" t="s">
        <v>286</v>
      </c>
      <c r="O45" s="65"/>
      <c r="P45" s="65" t="s">
        <v>313</v>
      </c>
      <c r="Q45" s="65" t="s">
        <v>283</v>
      </c>
      <c r="R45" s="65" t="s">
        <v>303</v>
      </c>
      <c r="S45" s="65" t="s">
        <v>281</v>
      </c>
      <c r="T45" s="65" t="s">
        <v>286</v>
      </c>
      <c r="V45" s="65"/>
      <c r="W45" s="65" t="s">
        <v>313</v>
      </c>
      <c r="X45" s="65" t="s">
        <v>283</v>
      </c>
      <c r="Y45" s="65" t="s">
        <v>303</v>
      </c>
      <c r="Z45" s="65" t="s">
        <v>281</v>
      </c>
      <c r="AA45" s="65" t="s">
        <v>286</v>
      </c>
      <c r="AC45" s="65"/>
      <c r="AD45" s="65" t="s">
        <v>313</v>
      </c>
      <c r="AE45" s="65" t="s">
        <v>283</v>
      </c>
      <c r="AF45" s="65" t="s">
        <v>303</v>
      </c>
      <c r="AG45" s="65" t="s">
        <v>281</v>
      </c>
      <c r="AH45" s="65" t="s">
        <v>286</v>
      </c>
      <c r="AJ45" s="65"/>
      <c r="AK45" s="65" t="s">
        <v>313</v>
      </c>
      <c r="AL45" s="65" t="s">
        <v>283</v>
      </c>
      <c r="AM45" s="65" t="s">
        <v>303</v>
      </c>
      <c r="AN45" s="65" t="s">
        <v>281</v>
      </c>
      <c r="AO45" s="65" t="s">
        <v>286</v>
      </c>
      <c r="AQ45" s="65"/>
      <c r="AR45" s="65" t="s">
        <v>313</v>
      </c>
      <c r="AS45" s="65" t="s">
        <v>283</v>
      </c>
      <c r="AT45" s="65" t="s">
        <v>303</v>
      </c>
      <c r="AU45" s="65" t="s">
        <v>281</v>
      </c>
      <c r="AV45" s="65" t="s">
        <v>286</v>
      </c>
      <c r="AX45" s="65"/>
      <c r="AY45" s="65" t="s">
        <v>313</v>
      </c>
      <c r="AZ45" s="65" t="s">
        <v>283</v>
      </c>
      <c r="BA45" s="65" t="s">
        <v>303</v>
      </c>
      <c r="BB45" s="65" t="s">
        <v>281</v>
      </c>
      <c r="BC45" s="65" t="s">
        <v>286</v>
      </c>
      <c r="BE45" s="65"/>
      <c r="BF45" s="65" t="s">
        <v>313</v>
      </c>
      <c r="BG45" s="65" t="s">
        <v>283</v>
      </c>
      <c r="BH45" s="65" t="s">
        <v>303</v>
      </c>
      <c r="BI45" s="65" t="s">
        <v>281</v>
      </c>
      <c r="BJ45" s="65" t="s">
        <v>286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31.405982999999999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21.923400000000001</v>
      </c>
      <c r="O46" s="65" t="s">
        <v>294</v>
      </c>
      <c r="P46" s="65">
        <v>600</v>
      </c>
      <c r="Q46" s="65">
        <v>800</v>
      </c>
      <c r="R46" s="65">
        <v>0</v>
      </c>
      <c r="S46" s="65">
        <v>10000</v>
      </c>
      <c r="T46" s="65">
        <v>1688.6510000000001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9.6281013999999998E-2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5.6534943999999996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381.38029999999998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181.58426</v>
      </c>
      <c r="AX46" s="65" t="s">
        <v>328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329</v>
      </c>
      <c r="B2" s="61" t="s">
        <v>330</v>
      </c>
      <c r="C2" s="61" t="s">
        <v>276</v>
      </c>
      <c r="D2" s="61">
        <v>39</v>
      </c>
      <c r="E2" s="61">
        <v>3687.6637999999998</v>
      </c>
      <c r="F2" s="61">
        <v>493.98343</v>
      </c>
      <c r="G2" s="61">
        <v>108.337234</v>
      </c>
      <c r="H2" s="61">
        <v>63.687719999999999</v>
      </c>
      <c r="I2" s="61">
        <v>44.649517000000003</v>
      </c>
      <c r="J2" s="61">
        <v>154.08930000000001</v>
      </c>
      <c r="K2" s="61">
        <v>71.139520000000005</v>
      </c>
      <c r="L2" s="61">
        <v>82.949776</v>
      </c>
      <c r="M2" s="61">
        <v>48.194139999999997</v>
      </c>
      <c r="N2" s="61">
        <v>5.3882700000000003</v>
      </c>
      <c r="O2" s="61">
        <v>25.365670999999999</v>
      </c>
      <c r="P2" s="61">
        <v>1845.6396</v>
      </c>
      <c r="Q2" s="61">
        <v>49.150730000000003</v>
      </c>
      <c r="R2" s="61">
        <v>1084.9852000000001</v>
      </c>
      <c r="S2" s="61">
        <v>246.28249</v>
      </c>
      <c r="T2" s="61">
        <v>10064.43</v>
      </c>
      <c r="U2" s="61">
        <v>8.9007710000000007</v>
      </c>
      <c r="V2" s="61">
        <v>45.510750000000002</v>
      </c>
      <c r="W2" s="61">
        <v>435.06630000000001</v>
      </c>
      <c r="X2" s="61">
        <v>200.41019</v>
      </c>
      <c r="Y2" s="61">
        <v>3.5344343</v>
      </c>
      <c r="Z2" s="61">
        <v>3.1940007000000001</v>
      </c>
      <c r="AA2" s="61">
        <v>31.639873999999999</v>
      </c>
      <c r="AB2" s="61">
        <v>4.4173207000000003</v>
      </c>
      <c r="AC2" s="61">
        <v>1044.2632000000001</v>
      </c>
      <c r="AD2" s="61">
        <v>18.899211999999999</v>
      </c>
      <c r="AE2" s="61">
        <v>6.0803390000000004</v>
      </c>
      <c r="AF2" s="61">
        <v>1.7545177999999999</v>
      </c>
      <c r="AG2" s="61">
        <v>966.70270000000005</v>
      </c>
      <c r="AH2" s="61">
        <v>628.28204000000005</v>
      </c>
      <c r="AI2" s="61">
        <v>338.42065000000002</v>
      </c>
      <c r="AJ2" s="61">
        <v>2383.3362000000002</v>
      </c>
      <c r="AK2" s="61">
        <v>10753.451999999999</v>
      </c>
      <c r="AL2" s="61">
        <v>126.07823</v>
      </c>
      <c r="AM2" s="61">
        <v>6063.5330000000004</v>
      </c>
      <c r="AN2" s="61">
        <v>269.88247999999999</v>
      </c>
      <c r="AO2" s="61">
        <v>31.405982999999999</v>
      </c>
      <c r="AP2" s="61">
        <v>20.798690000000001</v>
      </c>
      <c r="AQ2" s="61">
        <v>10.607291999999999</v>
      </c>
      <c r="AR2" s="61">
        <v>21.923400000000001</v>
      </c>
      <c r="AS2" s="61">
        <v>1688.6510000000001</v>
      </c>
      <c r="AT2" s="61">
        <v>9.6281013999999998E-2</v>
      </c>
      <c r="AU2" s="61">
        <v>5.6534943999999996</v>
      </c>
      <c r="AV2" s="61">
        <v>381.38029999999998</v>
      </c>
      <c r="AW2" s="61">
        <v>181.58426</v>
      </c>
      <c r="AX2" s="61">
        <v>0.22944493999999999</v>
      </c>
      <c r="AY2" s="61">
        <v>3.7405485999999999</v>
      </c>
      <c r="AZ2" s="61">
        <v>818.07590000000005</v>
      </c>
      <c r="BA2" s="61">
        <v>92.709729999999993</v>
      </c>
      <c r="BB2" s="61">
        <v>25.397790000000001</v>
      </c>
      <c r="BC2" s="61">
        <v>33.886642000000002</v>
      </c>
      <c r="BD2" s="61">
        <v>33.39425</v>
      </c>
      <c r="BE2" s="61">
        <v>1.6539851000000001</v>
      </c>
      <c r="BF2" s="61">
        <v>8.8899360000000005</v>
      </c>
      <c r="BG2" s="61">
        <v>1.1518281E-3</v>
      </c>
      <c r="BH2" s="61">
        <v>3.1639158000000001E-3</v>
      </c>
      <c r="BI2" s="61">
        <v>5.7648530000000003E-3</v>
      </c>
      <c r="BJ2" s="61">
        <v>7.9108590000000006E-2</v>
      </c>
      <c r="BK2" s="61">
        <v>8.8602166000000004E-5</v>
      </c>
      <c r="BL2" s="61">
        <v>0.49292873999999998</v>
      </c>
      <c r="BM2" s="61">
        <v>5.8482960000000004</v>
      </c>
      <c r="BN2" s="61">
        <v>1.891364</v>
      </c>
      <c r="BO2" s="61">
        <v>110.14673000000001</v>
      </c>
      <c r="BP2" s="61">
        <v>17.081581</v>
      </c>
      <c r="BQ2" s="61">
        <v>33.954659999999997</v>
      </c>
      <c r="BR2" s="61">
        <v>136.69922</v>
      </c>
      <c r="BS2" s="61">
        <v>77.207970000000003</v>
      </c>
      <c r="BT2" s="61">
        <v>16.945148</v>
      </c>
      <c r="BU2" s="61">
        <v>0.34009883000000002</v>
      </c>
      <c r="BV2" s="61">
        <v>0.14430256</v>
      </c>
      <c r="BW2" s="61">
        <v>1.2123174999999999</v>
      </c>
      <c r="BX2" s="61">
        <v>2.5236231999999998</v>
      </c>
      <c r="BY2" s="61">
        <v>0.30697932999999999</v>
      </c>
      <c r="BZ2" s="61">
        <v>1.8432831000000001E-3</v>
      </c>
      <c r="CA2" s="61">
        <v>2.5451066</v>
      </c>
      <c r="CB2" s="61">
        <v>8.3435690000000007E-2</v>
      </c>
      <c r="CC2" s="61">
        <v>0.52077519999999999</v>
      </c>
      <c r="CD2" s="61">
        <v>3.8689144</v>
      </c>
      <c r="CE2" s="61">
        <v>0.15506685000000001</v>
      </c>
      <c r="CF2" s="61">
        <v>0.49679976999999997</v>
      </c>
      <c r="CG2" s="61">
        <v>5.9999998000000003E-6</v>
      </c>
      <c r="CH2" s="61">
        <v>7.4172390000000005E-2</v>
      </c>
      <c r="CI2" s="61">
        <v>1.5350765000000001E-2</v>
      </c>
      <c r="CJ2" s="61">
        <v>8.5854669999999995</v>
      </c>
      <c r="CK2" s="61">
        <v>3.9611787000000002E-2</v>
      </c>
      <c r="CL2" s="61">
        <v>3.47038</v>
      </c>
      <c r="CM2" s="61">
        <v>5.6576769999999996</v>
      </c>
      <c r="CN2" s="61">
        <v>4115.4766</v>
      </c>
      <c r="CO2" s="61">
        <v>7071.6216000000004</v>
      </c>
      <c r="CP2" s="61">
        <v>4788.2334000000001</v>
      </c>
      <c r="CQ2" s="61">
        <v>1650.2915</v>
      </c>
      <c r="CR2" s="61">
        <v>888.95989999999995</v>
      </c>
      <c r="CS2" s="61">
        <v>707.59295999999995</v>
      </c>
      <c r="CT2" s="61">
        <v>4116.8490000000002</v>
      </c>
      <c r="CU2" s="61">
        <v>2620.4587000000001</v>
      </c>
      <c r="CV2" s="61">
        <v>2084.652</v>
      </c>
      <c r="CW2" s="61">
        <v>3022.2833999999998</v>
      </c>
      <c r="CX2" s="61">
        <v>863.41265999999996</v>
      </c>
      <c r="CY2" s="61">
        <v>4964.8819999999996</v>
      </c>
      <c r="CZ2" s="61">
        <v>2503.3604</v>
      </c>
      <c r="DA2" s="61">
        <v>6227.683</v>
      </c>
      <c r="DB2" s="61">
        <v>5651.6629999999996</v>
      </c>
      <c r="DC2" s="61">
        <v>8863.6455000000005</v>
      </c>
      <c r="DD2" s="61">
        <v>15685.282999999999</v>
      </c>
      <c r="DE2" s="61">
        <v>3445.2123999999999</v>
      </c>
      <c r="DF2" s="61">
        <v>6431.0977000000003</v>
      </c>
      <c r="DG2" s="61">
        <v>3477.0837000000001</v>
      </c>
      <c r="DH2" s="61">
        <v>225.38713000000001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92.709729999999993</v>
      </c>
      <c r="B6">
        <f>BB2</f>
        <v>25.397790000000001</v>
      </c>
      <c r="C6">
        <f>BC2</f>
        <v>33.886642000000002</v>
      </c>
      <c r="D6">
        <f>BD2</f>
        <v>33.39425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7" sqref="G2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30714</v>
      </c>
      <c r="C2" s="56">
        <f ca="1">YEAR(TODAY())-YEAR(B2)+IF(TODAY()&gt;=DATE(YEAR(TODAY()),MONTH(B2),DAY(B2)),0,-1)</f>
        <v>39</v>
      </c>
      <c r="E2" s="52">
        <v>181.9</v>
      </c>
      <c r="F2" s="53" t="s">
        <v>39</v>
      </c>
      <c r="G2" s="52">
        <v>94.8</v>
      </c>
      <c r="H2" s="51" t="s">
        <v>41</v>
      </c>
      <c r="I2" s="72">
        <f>ROUND(G3/E3^2,1)</f>
        <v>28.7</v>
      </c>
    </row>
    <row r="3" spans="1:9" x14ac:dyDescent="0.3">
      <c r="E3" s="51">
        <f>E2/100</f>
        <v>1.819</v>
      </c>
      <c r="F3" s="51" t="s">
        <v>40</v>
      </c>
      <c r="G3" s="51">
        <f>G2</f>
        <v>94.8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김덕명, ID : H1310265)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21일 14:18:51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44977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39</v>
      </c>
      <c r="G12" s="94"/>
      <c r="H12" s="94"/>
      <c r="I12" s="94"/>
      <c r="K12" s="123">
        <f>'개인정보 및 신체계측 입력'!E2</f>
        <v>181.9</v>
      </c>
      <c r="L12" s="124"/>
      <c r="M12" s="117">
        <f>'개인정보 및 신체계측 입력'!G2</f>
        <v>94.8</v>
      </c>
      <c r="N12" s="118"/>
      <c r="O12" s="113" t="s">
        <v>271</v>
      </c>
      <c r="P12" s="107"/>
      <c r="Q12" s="90">
        <f>'개인정보 및 신체계측 입력'!I2</f>
        <v>28.7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김덕명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65.305999999999997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14.323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20.370999999999999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19.7</v>
      </c>
      <c r="L72" s="36" t="s">
        <v>53</v>
      </c>
      <c r="M72" s="36">
        <f>ROUND('DRIs DATA'!K8,1)</f>
        <v>6.3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144.66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379.26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200.41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294.49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120.84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716.9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314.06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2023-02-21T05:22:13Z</dcterms:modified>
</cp:coreProperties>
</file>