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<sst xmlns="http://schemas.openxmlformats.org/spreadsheetml/2006/main" count="692" uniqueCount="337">
  <si>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</si>
  <si>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</si>
  <si>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</si>
  <si>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</si>
  <si>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</si>
  <si>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</si>
  <si>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</si>
  <si>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</si>
  <si>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</si>
  <si>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</si>
  <si>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</si>
  <si>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</si>
  <si>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</si>
  <si>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</si>
  <si>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</si>
  <si>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</si>
  <si>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</si>
  <si>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</si>
  <si>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</si>
  <si>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</si>
  <si>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</si>
  <si>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</si>
  <si>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</si>
  <si>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</si>
  <si>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</si>
  <si>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</si>
  <si>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</si>
  <si>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</si>
  <si>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</si>
  <si>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</si>
  <si>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</si>
  <si>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</si>
  <si>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</si>
  <si>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</si>
  <si>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</si>
  <si>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</si>
  <si>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</si>
  <si>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</si>
  <si>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</si>
  <si>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</si>
  <si>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</si>
  <si>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</si>
  <si>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</si>
  <si>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</si>
  <si>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</si>
  <si>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</si>
  <si>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</si>
  <si>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</si>
  <si>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</si>
  <si>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</si>
  <si>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</si>
  <si>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</si>
  <si>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</si>
  <si>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</si>
  <si>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</si>
  <si>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</si>
  <si>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</si>
  <si>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</si>
  <si>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</si>
  <si>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</si>
  <si>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</si>
  <si>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</si>
  <si>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</si>
  <si>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</si>
  <si>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</si>
  <si>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</si>
  <si>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</si>
  <si>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</si>
  <si>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</si>
  <si>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</si>
  <si>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</si>
  <si>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</si>
  <si>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</si>
  <si>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</si>
  <si>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</si>
  <si>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</si>
  <si>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</si>
  <si>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</si>
  <si>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</si>
  <si>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</si>
  <si>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</si>
  <si>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</si>
  <si>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</si>
  <si>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</si>
  <si>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</si>
  <si>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</si>
  <si>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</si>
  <si>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</si>
  <si>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</si>
  <si>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</si>
  <si>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</si>
  <si>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</si>
  <si>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</si>
  <si>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</si>
  <si>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</si>
  <si>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</si>
  <si>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</si>
  <si>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</si>
  <si>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</si>
  <si>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</si>
  <si>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</si>
  <si>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</si>
  <si>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</si>
  <si>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</si>
  <si>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</si>
  <si>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</si>
  <si>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</si>
  <si>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</si>
  <si>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</si>
  <si>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</si>
  <si>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</si>
  <si>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</si>
  <si>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</si>
  <si>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</si>
  <si>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</si>
  <si>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</si>
  <si>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</si>
  <si>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</si>
  <si>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</si>
  <si>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</si>
  <si>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</si>
  <si>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</si>
  <si>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</si>
  <si>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</si>
  <si>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</si>
  <si>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</si>
  <si>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</si>
  <si>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</si>
  <si>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</si>
  <si>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</si>
  <si>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</si>
  <si>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</si>
  <si>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</si>
  <si>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</si>
  <si>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</si>
  <si>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</si>
  <si>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</si>
  <si>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</si>
  <si>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</si>
  <si>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</si>
  <si>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</si>
  <si>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</si>
  <si>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</si>
  <si>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</si>
  <si>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</si>
  <si>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</si>
  <si>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</si>
  <si>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</si>
  <si>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</si>
  <si>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</si>
  <si>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</si>
  <si>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</si>
  <si>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</si>
  <si>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</si>
  <si>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</si>
  <si>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</si>
  <si>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</si>
  <si>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</si>
  <si>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</si>
  <si>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</si>
  <si>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</si>
  <si>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</si>
  <si>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</si>
  <si>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</si>
  <si>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</si>
  <si>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</si>
  <si>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</si>
  <si>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</si>
  <si>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</si>
  <si>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</si>
  <si>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</si>
  <si>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</si>
  <si>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</si>
  <si>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</si>
  <si>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</si>
  <si>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</si>
  <si>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</si>
  <si>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</si>
  <si>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</si>
  <si>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</si>
  <si>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</si>
  <si>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</si>
  <si>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</si>
  <si>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</si>
  <si>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</si>
  <si>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</si>
  <si>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</si>
  <si>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</si>
  <si>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</si>
  <si>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</si>
  <si>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</si>
  <si>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</si>
  <si>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</si>
  <si>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</si>
  <si>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</si>
  <si>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</si>
  <si>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</si>
  <si>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</si>
  <si>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</si>
  <si>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</si>
  <si>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</si>
  <si>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</si>
  <si>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</si>
  <si>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</si>
  <si>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</si>
  <si>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</si>
  <si>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</si>
  <si>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</si>
  <si>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</si>
  <si>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</si>
  <si>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</si>
  <si>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</si>
  <si>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</si>
  <si>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</si>
  <si>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</si>
  <si>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</si>
  <si>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</si>
  <si>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</si>
  <si>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</si>
  <si>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</si>
  <si>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</si>
  <si>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</si>
  <si>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</si>
  <si>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</si>
  <si>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</si>
  <si>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</si>
  <si>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</si>
  <si>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</si>
  <si>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</si>
  <si>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</si>
  <si>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</si>
  <si>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</si>
  <si>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</si>
  <si>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</si>
  <si>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</si>
  <si>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</si>
  <si>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</si>
  <si>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</si>
  <si>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</si>
  <si>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</si>
  <si>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</si>
  <si>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</si>
  <si>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</si>
  <si>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</si>
  <si>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</si>
  <si>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</si>
  <si>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</si>
  <si>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</si>
  <si>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</si>
  <si>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</si>
  <si>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</si>
  <si>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</si>
  <si>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</si>
  <si>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</si>
  <si>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</si>
  <si>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</si>
  <si>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</si>
  <si>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</si>
  <si>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</si>
  <si>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</si>
  <si>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</si>
  <si>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</si>
  <si>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</si>
  <si>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</si>
  <si>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</si>
  <si>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</si>
  <si>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</si>
  <si>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</si>
  <si>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</si>
  <si>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</si>
  <si>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</si>
  <si>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</si>
  <si>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</si>
  <si>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</si>
  <si>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</si>
  <si>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</si>
  <si>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상한섭취량</t>
    <phoneticPr fontId="1" type="noConversion"/>
  </si>
  <si>
    <t>니아신</t>
    <phoneticPr fontId="1" type="noConversion"/>
  </si>
  <si>
    <t>염소</t>
    <phoneticPr fontId="1" type="noConversion"/>
  </si>
  <si>
    <t>섭취량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</si>
  <si>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</si>
  <si>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</si>
  <si>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</si>
  <si>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에너지(kcal)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</si>
  <si>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</si>
  <si>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</si>
  <si>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</si>
  <si>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적정비율(최대)</t>
    <phoneticPr fontId="1" type="noConversion"/>
  </si>
  <si>
    <t>비타민E</t>
    <phoneticPr fontId="1" type="noConversion"/>
  </si>
  <si>
    <t>비타민C</t>
    <phoneticPr fontId="1" type="noConversion"/>
  </si>
  <si>
    <t>티아민</t>
    <phoneticPr fontId="1" type="noConversion"/>
  </si>
  <si>
    <t>판토텐산</t>
    <phoneticPr fontId="1" type="noConversion"/>
  </si>
  <si>
    <t>칼륨</t>
    <phoneticPr fontId="1" type="noConversion"/>
  </si>
  <si>
    <t>마그네슘</t>
    <phoneticPr fontId="1" type="noConversion"/>
  </si>
  <si>
    <t>몰리브덴</t>
    <phoneticPr fontId="1" type="noConversion"/>
  </si>
  <si>
    <t>몰리브덴(ug/일)</t>
    <phoneticPr fontId="1" type="noConversion"/>
  </si>
  <si>
    <t>정보</t>
    <phoneticPr fontId="1" type="noConversion"/>
  </si>
  <si>
    <t>섭취비율</t>
    <phoneticPr fontId="1" type="noConversion"/>
  </si>
  <si>
    <t>비타민A</t>
    <phoneticPr fontId="1" type="noConversion"/>
  </si>
  <si>
    <t>권장섭취량</t>
    <phoneticPr fontId="1" type="noConversion"/>
  </si>
  <si>
    <t>미량 무기질</t>
    <phoneticPr fontId="1" type="noConversion"/>
  </si>
  <si>
    <t>다량영양소</t>
    <phoneticPr fontId="1" type="noConversion"/>
  </si>
  <si>
    <t>불포화지방산</t>
    <phoneticPr fontId="1" type="noConversion"/>
  </si>
  <si>
    <t>n-6불포화</t>
    <phoneticPr fontId="1" type="noConversion"/>
  </si>
  <si>
    <t>리보플라빈</t>
    <phoneticPr fontId="1" type="noConversion"/>
  </si>
  <si>
    <t>비타민B6</t>
    <phoneticPr fontId="1" type="noConversion"/>
  </si>
  <si>
    <t>인</t>
    <phoneticPr fontId="1" type="noConversion"/>
  </si>
  <si>
    <t>망간</t>
    <phoneticPr fontId="1" type="noConversion"/>
  </si>
  <si>
    <t>크롬</t>
    <phoneticPr fontId="1" type="noConversion"/>
  </si>
  <si>
    <t>크롬(ug/일)</t>
    <phoneticPr fontId="1" type="noConversion"/>
  </si>
  <si>
    <t>H1310269</t>
  </si>
  <si>
    <t>변수현</t>
  </si>
  <si>
    <t>F</t>
  </si>
  <si>
    <t>(설문지 : FFQ 95문항 설문지, 사용자 : 변수현, ID : H1310269)</t>
  </si>
  <si>
    <t>출력시각</t>
    <phoneticPr fontId="1" type="noConversion"/>
  </si>
  <si>
    <t>2023년 07월 17일 08:33:45</t>
  </si>
  <si>
    <t>열량영양소</t>
    <phoneticPr fontId="1" type="noConversion"/>
  </si>
  <si>
    <t>식이섬유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</si>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</sst>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47.567515999999998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456920"/>
        <c:axId val="393457312"/>
      </c:barChart>
      <c:catAx>
        <c:axId val="3934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457312"/>
        <c:crosses val="autoZero"/>
        <c:auto val="1"/>
        <c:lblAlgn val="ctr"/>
        <c:lblOffset val="100"/>
        <c:noMultiLvlLbl val="0"/>
      </c:catAx>
      <c:valAx>
        <c:axId val="3934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45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1.7301260000000001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290672"/>
        <c:axId val="566293024"/>
      </c:barChart>
      <c:catAx>
        <c:axId val="56629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93024"/>
        <c:crosses val="autoZero"/>
        <c:auto val="1"/>
        <c:lblAlgn val="ctr"/>
        <c:lblOffset val="100"/>
        <c:noMultiLvlLbl val="0"/>
      </c:catAx>
      <c:valAx>
        <c:axId val="56629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29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0.64509802999999999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6896"/>
        <c:axId val="554896112"/>
      </c:barChart>
      <c:catAx>
        <c:axId val="55489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6112"/>
        <c:crosses val="autoZero"/>
        <c:auto val="1"/>
        <c:lblAlgn val="ctr"/>
        <c:lblOffset val="100"/>
        <c:noMultiLvlLbl val="0"/>
      </c:catAx>
      <c:valAx>
        <c:axId val="55489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879.18290000000002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6504"/>
        <c:axId val="554894936"/>
      </c:barChart>
      <c:catAx>
        <c:axId val="55489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4936"/>
        <c:crosses val="autoZero"/>
        <c:auto val="1"/>
        <c:lblAlgn val="ctr"/>
        <c:lblOffset val="100"/>
        <c:noMultiLvlLbl val="0"/>
      </c:catAx>
      <c:valAx>
        <c:axId val="55489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2378.2222000000002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3368"/>
        <c:axId val="554895328"/>
      </c:barChart>
      <c:catAx>
        <c:axId val="55489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5328"/>
        <c:crosses val="autoZero"/>
        <c:auto val="1"/>
        <c:lblAlgn val="ctr"/>
        <c:lblOffset val="100"/>
        <c:noMultiLvlLbl val="0"/>
      </c:catAx>
      <c:valAx>
        <c:axId val="554895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114.90237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70560"/>
        <c:axId val="565271344"/>
      </c:barChart>
      <c:catAx>
        <c:axId val="56527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71344"/>
        <c:crosses val="autoZero"/>
        <c:auto val="1"/>
        <c:lblAlgn val="ctr"/>
        <c:lblOffset val="100"/>
        <c:noMultiLvlLbl val="0"/>
      </c:catAx>
      <c:valAx>
        <c:axId val="56527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82.031363999999996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69776"/>
        <c:axId val="565268208"/>
      </c:barChart>
      <c:catAx>
        <c:axId val="56526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68208"/>
        <c:crosses val="autoZero"/>
        <c:auto val="1"/>
        <c:lblAlgn val="ctr"/>
        <c:lblOffset val="100"/>
        <c:noMultiLvlLbl val="0"/>
      </c:catAx>
      <c:valAx>
        <c:axId val="56526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6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7.8500404000000001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68992"/>
        <c:axId val="565270168"/>
      </c:barChart>
      <c:catAx>
        <c:axId val="56526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270168"/>
        <c:crosses val="autoZero"/>
        <c:auto val="1"/>
        <c:lblAlgn val="ctr"/>
        <c:lblOffset val="100"/>
        <c:noMultiLvlLbl val="0"/>
      </c:catAx>
      <c:valAx>
        <c:axId val="565270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6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446.18655000000001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270952"/>
        <c:axId val="392723168"/>
      </c:barChart>
      <c:catAx>
        <c:axId val="56527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723168"/>
        <c:crosses val="autoZero"/>
        <c:auto val="1"/>
        <c:lblAlgn val="ctr"/>
        <c:lblOffset val="100"/>
        <c:noMultiLvlLbl val="0"/>
      </c:catAx>
      <c:valAx>
        <c:axId val="392723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27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4.1186663999999998E-2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721600"/>
        <c:axId val="392724344"/>
      </c:barChart>
      <c:catAx>
        <c:axId val="39272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724344"/>
        <c:crosses val="autoZero"/>
        <c:auto val="1"/>
        <c:lblAlgn val="ctr"/>
        <c:lblOffset val="100"/>
        <c:noMultiLvlLbl val="0"/>
      </c:catAx>
      <c:valAx>
        <c:axId val="39272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72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2.9319242999999999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722776"/>
        <c:axId val="392723560"/>
      </c:barChart>
      <c:catAx>
        <c:axId val="39272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723560"/>
        <c:crosses val="autoZero"/>
        <c:auto val="1"/>
        <c:lblAlgn val="ctr"/>
        <c:lblOffset val="100"/>
        <c:noMultiLvlLbl val="0"/>
      </c:catAx>
      <c:valAx>
        <c:axId val="392723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72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18.979305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457704"/>
        <c:axId val="393458096"/>
      </c:barChart>
      <c:catAx>
        <c:axId val="3934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458096"/>
        <c:crosses val="autoZero"/>
        <c:auto val="1"/>
        <c:lblAlgn val="ctr"/>
        <c:lblOffset val="100"/>
        <c:noMultiLvlLbl val="0"/>
      </c:catAx>
      <c:valAx>
        <c:axId val="393458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45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82.182929999999999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724736"/>
        <c:axId val="557836560"/>
      </c:barChart>
      <c:catAx>
        <c:axId val="39272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36560"/>
        <c:crosses val="autoZero"/>
        <c:auto val="1"/>
        <c:lblAlgn val="ctr"/>
        <c:lblOffset val="100"/>
        <c:noMultiLvlLbl val="0"/>
      </c:catAx>
      <c:valAx>
        <c:axId val="55783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72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63.595999999999997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34208"/>
        <c:axId val="557836952"/>
      </c:barChart>
      <c:catAx>
        <c:axId val="55783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36952"/>
        <c:crosses val="autoZero"/>
        <c:auto val="1"/>
        <c:lblAlgn val="ctr"/>
        <c:lblOffset val="100"/>
        <c:noMultiLvlLbl val="0"/>
      </c:catAx>
      <c:valAx>
        <c:axId val="55783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6.4619999999999997</c:v>
                </c:pt>
                <c:pt idx="1">
                  <c:v>9.7390000000000008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7834600"/>
        <c:axId val="557834992"/>
      </c:barChart>
      <c:catAx>
        <c:axId val="55783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34992"/>
        <c:crosses val="autoZero"/>
        <c:auto val="1"/>
        <c:lblAlgn val="ctr"/>
        <c:lblOffset val="100"/>
        <c:noMultiLvlLbl val="0"/>
      </c:catAx>
      <c:valAx>
        <c:axId val="55783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3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5.9625950000000003</c:v>
                </c:pt>
                <c:pt idx="1">
                  <c:v>7.0197105000000004</c:v>
                </c:pt>
                <c:pt idx="2">
                  <c:v>6.4290184999999997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464.03845000000001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33816"/>
        <c:axId val="392725128"/>
      </c:barChart>
      <c:catAx>
        <c:axId val="55783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725128"/>
        <c:crosses val="autoZero"/>
        <c:auto val="1"/>
        <c:lblAlgn val="ctr"/>
        <c:lblOffset val="100"/>
        <c:noMultiLvlLbl val="0"/>
      </c:catAx>
      <c:valAx>
        <c:axId val="392725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3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14.539047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73872"/>
        <c:axId val="561474264"/>
      </c:barChart>
      <c:catAx>
        <c:axId val="5614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74264"/>
        <c:crosses val="autoZero"/>
        <c:auto val="1"/>
        <c:lblAlgn val="ctr"/>
        <c:lblOffset val="100"/>
        <c:noMultiLvlLbl val="0"/>
      </c:catAx>
      <c:valAx>
        <c:axId val="56147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78.908000000000001</c:v>
                </c:pt>
                <c:pt idx="1">
                  <c:v>7.7149999999999999</c:v>
                </c:pt>
                <c:pt idx="2">
                  <c:v>13.377000000000001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1475440"/>
        <c:axId val="561476616"/>
      </c:barChart>
      <c:catAx>
        <c:axId val="56147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76616"/>
        <c:crosses val="autoZero"/>
        <c:auto val="1"/>
        <c:lblAlgn val="ctr"/>
        <c:lblOffset val="100"/>
        <c:noMultiLvlLbl val="0"/>
      </c:catAx>
      <c:valAx>
        <c:axId val="561476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7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1613.5202999999999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75832"/>
        <c:axId val="561475048"/>
      </c:barChart>
      <c:catAx>
        <c:axId val="56147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75048"/>
        <c:crosses val="autoZero"/>
        <c:auto val="1"/>
        <c:lblAlgn val="ctr"/>
        <c:lblOffset val="100"/>
        <c:noMultiLvlLbl val="0"/>
      </c:catAx>
      <c:valAx>
        <c:axId val="561475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7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71.683710000000005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366272"/>
        <c:axId val="568365096"/>
      </c:barChart>
      <c:catAx>
        <c:axId val="5683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365096"/>
        <c:crosses val="autoZero"/>
        <c:auto val="1"/>
        <c:lblAlgn val="ctr"/>
        <c:lblOffset val="100"/>
        <c:noMultiLvlLbl val="0"/>
      </c:catAx>
      <c:valAx>
        <c:axId val="568365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3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351.83229999999998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366664"/>
        <c:axId val="568367056"/>
      </c:barChart>
      <c:catAx>
        <c:axId val="56836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367056"/>
        <c:crosses val="autoZero"/>
        <c:auto val="1"/>
        <c:lblAlgn val="ctr"/>
        <c:lblOffset val="100"/>
        <c:noMultiLvlLbl val="0"/>
      </c:catAx>
      <c:valAx>
        <c:axId val="56836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36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1.7541260000000001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3460056"/>
        <c:axId val="393458880"/>
      </c:barChart>
      <c:catAx>
        <c:axId val="39346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3458880"/>
        <c:crosses val="autoZero"/>
        <c:auto val="1"/>
        <c:lblAlgn val="ctr"/>
        <c:lblOffset val="100"/>
        <c:noMultiLvlLbl val="0"/>
      </c:catAx>
      <c:valAx>
        <c:axId val="39345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346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5432.8765000000003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367448"/>
        <c:axId val="568367840"/>
      </c:barChart>
      <c:catAx>
        <c:axId val="5683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367840"/>
        <c:crosses val="autoZero"/>
        <c:auto val="1"/>
        <c:lblAlgn val="ctr"/>
        <c:lblOffset val="100"/>
        <c:noMultiLvlLbl val="0"/>
      </c:catAx>
      <c:valAx>
        <c:axId val="56836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3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10.752691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364312"/>
        <c:axId val="563951056"/>
      </c:barChart>
      <c:catAx>
        <c:axId val="56836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51056"/>
        <c:crosses val="autoZero"/>
        <c:auto val="1"/>
        <c:lblAlgn val="ctr"/>
        <c:lblOffset val="100"/>
        <c:noMultiLvlLbl val="0"/>
      </c:catAx>
      <c:valAx>
        <c:axId val="56395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36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1.1549510000000001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47528"/>
        <c:axId val="563947920"/>
      </c:barChart>
      <c:catAx>
        <c:axId val="56394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47920"/>
        <c:crosses val="autoZero"/>
        <c:auto val="1"/>
        <c:lblAlgn val="ctr"/>
        <c:lblOffset val="100"/>
        <c:noMultiLvlLbl val="0"/>
      </c:catAx>
      <c:valAx>
        <c:axId val="56394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4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239.97120000000001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293416"/>
        <c:axId val="566289888"/>
      </c:barChart>
      <c:catAx>
        <c:axId val="56629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89888"/>
        <c:crosses val="autoZero"/>
        <c:auto val="1"/>
        <c:lblAlgn val="ctr"/>
        <c:lblOffset val="100"/>
        <c:noMultiLvlLbl val="0"/>
      </c:catAx>
      <c:valAx>
        <c:axId val="56628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29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1.1347366999999999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292632"/>
        <c:axId val="566292240"/>
      </c:barChart>
      <c:catAx>
        <c:axId val="56629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92240"/>
        <c:crosses val="autoZero"/>
        <c:auto val="1"/>
        <c:lblAlgn val="ctr"/>
        <c:lblOffset val="100"/>
        <c:noMultiLvlLbl val="0"/>
      </c:catAx>
      <c:valAx>
        <c:axId val="566292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29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11.583470999999999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48040"/>
        <c:axId val="567348432"/>
      </c:barChart>
      <c:catAx>
        <c:axId val="56734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48432"/>
        <c:crosses val="autoZero"/>
        <c:auto val="1"/>
        <c:lblAlgn val="ctr"/>
        <c:lblOffset val="100"/>
        <c:noMultiLvlLbl val="0"/>
      </c:catAx>
      <c:valAx>
        <c:axId val="56734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4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1.1549510000000001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49216"/>
        <c:axId val="567349608"/>
      </c:barChart>
      <c:catAx>
        <c:axId val="56734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49608"/>
        <c:crosses val="autoZero"/>
        <c:auto val="1"/>
        <c:lblAlgn val="ctr"/>
        <c:lblOffset val="100"/>
        <c:noMultiLvlLbl val="0"/>
      </c:catAx>
      <c:valAx>
        <c:axId val="56734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464.37169999999998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47648"/>
        <c:axId val="567350000"/>
      </c:barChart>
      <c:catAx>
        <c:axId val="56734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50000"/>
        <c:crosses val="autoZero"/>
        <c:auto val="1"/>
        <c:lblAlgn val="ctr"/>
        <c:lblOffset val="100"/>
        <c:noMultiLvlLbl val="0"/>
      </c:catAx>
      <c:valAx>
        <c:axId val="56735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4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4.0066819999999996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47256"/>
        <c:axId val="566291848"/>
      </c:barChart>
      <c:catAx>
        <c:axId val="56734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291848"/>
        <c:crosses val="autoZero"/>
        <c:auto val="1"/>
        <c:lblAlgn val="ctr"/>
        <c:lblOffset val="100"/>
        <c:noMultiLvlLbl val="0"/>
      </c:catAx>
      <c:valAx>
        <c:axId val="56629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4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변수현, ID : H1310269)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07월 17일 08:33:45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1613.5202999999999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47.567515999999998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18.979305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78.908000000000001</v>
      </c>
      <c r="G8" s="59">
        <f>'DRIs DATA 입력'!G8</f>
        <v>7.7149999999999999</v>
      </c>
      <c r="H8" s="59">
        <f>'DRIs DATA 입력'!H8</f>
        <v>13.377000000000001</v>
      </c>
      <c r="I8" s="46"/>
      <c r="J8" s="59" t="s">
        <v>216</v>
      </c>
      <c r="K8" s="59">
        <f>'DRIs DATA 입력'!K8</f>
        <v>6.4619999999999997</v>
      </c>
      <c r="L8" s="59">
        <f>'DRIs DATA 입력'!L8</f>
        <v>9.7390000000000008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464.03845000000001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14.539047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1.7541260000000001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239.97120000000001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71.683710000000005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1.275701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1.1347366999999999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11.583470999999999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1.1549510000000001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464.37169999999998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4.0066819999999996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1.7301260000000001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0.64509802999999999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351.83229999999998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879.18290000000002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5432.8765000000003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2378.2222000000002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114.90237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82.031363999999996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10.752691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7.8500404000000001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446.18655000000001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4.1186663999999998E-2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2.9319242999999999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82.182929999999999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63.595999999999997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49" sqref="F4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296</v>
      </c>
      <c r="B1" s="61" t="s">
        <v>313</v>
      </c>
      <c r="G1" s="62" t="s">
        <v>314</v>
      </c>
      <c r="H1" s="61" t="s">
        <v>315</v>
      </c>
    </row>
    <row r="3" spans="1:27" x14ac:dyDescent="0.3">
      <c r="A3" s="68" t="s">
        <v>301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283</v>
      </c>
      <c r="B4" s="67"/>
      <c r="C4" s="67"/>
      <c r="E4" s="69" t="s">
        <v>316</v>
      </c>
      <c r="F4" s="70"/>
      <c r="G4" s="70"/>
      <c r="H4" s="71"/>
      <c r="J4" s="69" t="s">
        <v>302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279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318</v>
      </c>
      <c r="L5" s="65" t="s">
        <v>303</v>
      </c>
      <c r="N5" s="65"/>
      <c r="O5" s="65" t="s">
        <v>319</v>
      </c>
      <c r="P5" s="65" t="s">
        <v>299</v>
      </c>
      <c r="Q5" s="65" t="s">
        <v>320</v>
      </c>
      <c r="R5" s="65" t="s">
        <v>276</v>
      </c>
      <c r="S5" s="65" t="s">
        <v>279</v>
      </c>
      <c r="U5" s="65"/>
      <c r="V5" s="65" t="s">
        <v>319</v>
      </c>
      <c r="W5" s="65" t="s">
        <v>299</v>
      </c>
      <c r="X5" s="65" t="s">
        <v>320</v>
      </c>
      <c r="Y5" s="65" t="s">
        <v>276</v>
      </c>
      <c r="Z5" s="65" t="s">
        <v>279</v>
      </c>
    </row>
    <row r="6" spans="1:27" x14ac:dyDescent="0.3">
      <c r="A6" s="65" t="s">
        <v>283</v>
      </c>
      <c r="B6" s="65">
        <v>1900</v>
      </c>
      <c r="C6" s="65">
        <v>1613.5202999999999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321</v>
      </c>
      <c r="O6" s="65">
        <v>40</v>
      </c>
      <c r="P6" s="65">
        <v>50</v>
      </c>
      <c r="Q6" s="65">
        <v>0</v>
      </c>
      <c r="R6" s="65">
        <v>0</v>
      </c>
      <c r="S6" s="65">
        <v>47.567515999999998</v>
      </c>
      <c r="U6" s="65" t="s">
        <v>322</v>
      </c>
      <c r="V6" s="65">
        <v>0</v>
      </c>
      <c r="W6" s="65">
        <v>0</v>
      </c>
      <c r="X6" s="65">
        <v>20</v>
      </c>
      <c r="Y6" s="65">
        <v>0</v>
      </c>
      <c r="Z6" s="65">
        <v>18.979305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297</v>
      </c>
      <c r="F8" s="65">
        <v>78.908000000000001</v>
      </c>
      <c r="G8" s="65">
        <v>7.7149999999999999</v>
      </c>
      <c r="H8" s="65">
        <v>13.377000000000001</v>
      </c>
      <c r="J8" s="65" t="s">
        <v>297</v>
      </c>
      <c r="K8" s="65">
        <v>6.4619999999999997</v>
      </c>
      <c r="L8" s="65">
        <v>9.7390000000000008</v>
      </c>
    </row>
    <row r="13" spans="1:27" x14ac:dyDescent="0.3">
      <c r="A13" s="66" t="s">
        <v>323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288</v>
      </c>
      <c r="I14" s="67"/>
      <c r="J14" s="67"/>
      <c r="K14" s="67"/>
      <c r="L14" s="67"/>
      <c r="M14" s="67"/>
      <c r="O14" s="67" t="s">
        <v>324</v>
      </c>
      <c r="P14" s="67"/>
      <c r="Q14" s="67"/>
      <c r="R14" s="67"/>
      <c r="S14" s="67"/>
      <c r="T14" s="67"/>
      <c r="V14" s="67" t="s">
        <v>325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319</v>
      </c>
      <c r="C15" s="65" t="s">
        <v>299</v>
      </c>
      <c r="D15" s="65" t="s">
        <v>320</v>
      </c>
      <c r="E15" s="65" t="s">
        <v>276</v>
      </c>
      <c r="F15" s="65" t="s">
        <v>279</v>
      </c>
      <c r="H15" s="65"/>
      <c r="I15" s="65" t="s">
        <v>319</v>
      </c>
      <c r="J15" s="65" t="s">
        <v>299</v>
      </c>
      <c r="K15" s="65" t="s">
        <v>320</v>
      </c>
      <c r="L15" s="65" t="s">
        <v>276</v>
      </c>
      <c r="M15" s="65" t="s">
        <v>279</v>
      </c>
      <c r="O15" s="65"/>
      <c r="P15" s="65" t="s">
        <v>319</v>
      </c>
      <c r="Q15" s="65" t="s">
        <v>299</v>
      </c>
      <c r="R15" s="65" t="s">
        <v>320</v>
      </c>
      <c r="S15" s="65" t="s">
        <v>276</v>
      </c>
      <c r="T15" s="65" t="s">
        <v>279</v>
      </c>
      <c r="V15" s="65"/>
      <c r="W15" s="65" t="s">
        <v>319</v>
      </c>
      <c r="X15" s="65" t="s">
        <v>299</v>
      </c>
      <c r="Y15" s="65" t="s">
        <v>320</v>
      </c>
      <c r="Z15" s="65" t="s">
        <v>276</v>
      </c>
      <c r="AA15" s="65" t="s">
        <v>279</v>
      </c>
    </row>
    <row r="16" spans="1:27" x14ac:dyDescent="0.3">
      <c r="A16" s="65" t="s">
        <v>326</v>
      </c>
      <c r="B16" s="65">
        <v>450</v>
      </c>
      <c r="C16" s="65">
        <v>650</v>
      </c>
      <c r="D16" s="65">
        <v>0</v>
      </c>
      <c r="E16" s="65">
        <v>3000</v>
      </c>
      <c r="F16" s="65">
        <v>464.03845000000001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14.539047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1.7541260000000001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239.97120000000001</v>
      </c>
    </row>
    <row r="23" spans="1:62" x14ac:dyDescent="0.3">
      <c r="A23" s="66" t="s">
        <v>327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289</v>
      </c>
      <c r="B24" s="67"/>
      <c r="C24" s="67"/>
      <c r="D24" s="67"/>
      <c r="E24" s="67"/>
      <c r="F24" s="67"/>
      <c r="H24" s="67" t="s">
        <v>290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277</v>
      </c>
      <c r="W24" s="67"/>
      <c r="X24" s="67"/>
      <c r="Y24" s="67"/>
      <c r="Z24" s="67"/>
      <c r="AA24" s="67"/>
      <c r="AC24" s="67" t="s">
        <v>305</v>
      </c>
      <c r="AD24" s="67"/>
      <c r="AE24" s="67"/>
      <c r="AF24" s="67"/>
      <c r="AG24" s="67"/>
      <c r="AH24" s="67"/>
      <c r="AJ24" s="67" t="s">
        <v>328</v>
      </c>
      <c r="AK24" s="67"/>
      <c r="AL24" s="67"/>
      <c r="AM24" s="67"/>
      <c r="AN24" s="67"/>
      <c r="AO24" s="67"/>
      <c r="AQ24" s="67" t="s">
        <v>329</v>
      </c>
      <c r="AR24" s="67"/>
      <c r="AS24" s="67"/>
      <c r="AT24" s="67"/>
      <c r="AU24" s="67"/>
      <c r="AV24" s="67"/>
      <c r="AX24" s="67" t="s">
        <v>291</v>
      </c>
      <c r="AY24" s="67"/>
      <c r="AZ24" s="67"/>
      <c r="BA24" s="67"/>
      <c r="BB24" s="67"/>
      <c r="BC24" s="67"/>
      <c r="BE24" s="67" t="s">
        <v>330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319</v>
      </c>
      <c r="C25" s="65" t="s">
        <v>299</v>
      </c>
      <c r="D25" s="65" t="s">
        <v>320</v>
      </c>
      <c r="E25" s="65" t="s">
        <v>276</v>
      </c>
      <c r="F25" s="65" t="s">
        <v>279</v>
      </c>
      <c r="H25" s="65"/>
      <c r="I25" s="65" t="s">
        <v>319</v>
      </c>
      <c r="J25" s="65" t="s">
        <v>299</v>
      </c>
      <c r="K25" s="65" t="s">
        <v>320</v>
      </c>
      <c r="L25" s="65" t="s">
        <v>276</v>
      </c>
      <c r="M25" s="65" t="s">
        <v>279</v>
      </c>
      <c r="O25" s="65"/>
      <c r="P25" s="65" t="s">
        <v>319</v>
      </c>
      <c r="Q25" s="65" t="s">
        <v>299</v>
      </c>
      <c r="R25" s="65" t="s">
        <v>320</v>
      </c>
      <c r="S25" s="65" t="s">
        <v>276</v>
      </c>
      <c r="T25" s="65" t="s">
        <v>279</v>
      </c>
      <c r="V25" s="65"/>
      <c r="W25" s="65" t="s">
        <v>319</v>
      </c>
      <c r="X25" s="65" t="s">
        <v>299</v>
      </c>
      <c r="Y25" s="65" t="s">
        <v>320</v>
      </c>
      <c r="Z25" s="65" t="s">
        <v>276</v>
      </c>
      <c r="AA25" s="65" t="s">
        <v>279</v>
      </c>
      <c r="AC25" s="65"/>
      <c r="AD25" s="65" t="s">
        <v>319</v>
      </c>
      <c r="AE25" s="65" t="s">
        <v>299</v>
      </c>
      <c r="AF25" s="65" t="s">
        <v>320</v>
      </c>
      <c r="AG25" s="65" t="s">
        <v>276</v>
      </c>
      <c r="AH25" s="65" t="s">
        <v>279</v>
      </c>
      <c r="AJ25" s="65"/>
      <c r="AK25" s="65" t="s">
        <v>319</v>
      </c>
      <c r="AL25" s="65" t="s">
        <v>299</v>
      </c>
      <c r="AM25" s="65" t="s">
        <v>320</v>
      </c>
      <c r="AN25" s="65" t="s">
        <v>276</v>
      </c>
      <c r="AO25" s="65" t="s">
        <v>279</v>
      </c>
      <c r="AQ25" s="65"/>
      <c r="AR25" s="65" t="s">
        <v>319</v>
      </c>
      <c r="AS25" s="65" t="s">
        <v>299</v>
      </c>
      <c r="AT25" s="65" t="s">
        <v>320</v>
      </c>
      <c r="AU25" s="65" t="s">
        <v>276</v>
      </c>
      <c r="AV25" s="65" t="s">
        <v>279</v>
      </c>
      <c r="AX25" s="65"/>
      <c r="AY25" s="65" t="s">
        <v>319</v>
      </c>
      <c r="AZ25" s="65" t="s">
        <v>299</v>
      </c>
      <c r="BA25" s="65" t="s">
        <v>320</v>
      </c>
      <c r="BB25" s="65" t="s">
        <v>276</v>
      </c>
      <c r="BC25" s="65" t="s">
        <v>279</v>
      </c>
      <c r="BE25" s="65"/>
      <c r="BF25" s="65" t="s">
        <v>319</v>
      </c>
      <c r="BG25" s="65" t="s">
        <v>299</v>
      </c>
      <c r="BH25" s="65" t="s">
        <v>320</v>
      </c>
      <c r="BI25" s="65" t="s">
        <v>276</v>
      </c>
      <c r="BJ25" s="65" t="s">
        <v>279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71.683710000000005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1.275701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1.1347366999999999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11.583470999999999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1.1549510000000001</v>
      </c>
      <c r="AJ26" s="65" t="s">
        <v>331</v>
      </c>
      <c r="AK26" s="65">
        <v>320</v>
      </c>
      <c r="AL26" s="65">
        <v>400</v>
      </c>
      <c r="AM26" s="65">
        <v>0</v>
      </c>
      <c r="AN26" s="65">
        <v>1000</v>
      </c>
      <c r="AO26" s="65">
        <v>464.37169999999998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4.0066819999999996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1.7301260000000001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0.64509802999999999</v>
      </c>
    </row>
    <row r="33" spans="1:68" x14ac:dyDescent="0.3">
      <c r="A33" s="66" t="s">
        <v>332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292</v>
      </c>
      <c r="W34" s="67"/>
      <c r="X34" s="67"/>
      <c r="Y34" s="67"/>
      <c r="Z34" s="67"/>
      <c r="AA34" s="67"/>
      <c r="AC34" s="67" t="s">
        <v>278</v>
      </c>
      <c r="AD34" s="67"/>
      <c r="AE34" s="67"/>
      <c r="AF34" s="67"/>
      <c r="AG34" s="67"/>
      <c r="AH34" s="67"/>
      <c r="AJ34" s="67" t="s">
        <v>293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319</v>
      </c>
      <c r="C35" s="65" t="s">
        <v>299</v>
      </c>
      <c r="D35" s="65" t="s">
        <v>320</v>
      </c>
      <c r="E35" s="65" t="s">
        <v>276</v>
      </c>
      <c r="F35" s="65" t="s">
        <v>279</v>
      </c>
      <c r="H35" s="65"/>
      <c r="I35" s="65" t="s">
        <v>319</v>
      </c>
      <c r="J35" s="65" t="s">
        <v>299</v>
      </c>
      <c r="K35" s="65" t="s">
        <v>320</v>
      </c>
      <c r="L35" s="65" t="s">
        <v>276</v>
      </c>
      <c r="M35" s="65" t="s">
        <v>279</v>
      </c>
      <c r="O35" s="65"/>
      <c r="P35" s="65" t="s">
        <v>319</v>
      </c>
      <c r="Q35" s="65" t="s">
        <v>299</v>
      </c>
      <c r="R35" s="65" t="s">
        <v>320</v>
      </c>
      <c r="S35" s="65" t="s">
        <v>276</v>
      </c>
      <c r="T35" s="65" t="s">
        <v>279</v>
      </c>
      <c r="V35" s="65"/>
      <c r="W35" s="65" t="s">
        <v>319</v>
      </c>
      <c r="X35" s="65" t="s">
        <v>299</v>
      </c>
      <c r="Y35" s="65" t="s">
        <v>320</v>
      </c>
      <c r="Z35" s="65" t="s">
        <v>276</v>
      </c>
      <c r="AA35" s="65" t="s">
        <v>279</v>
      </c>
      <c r="AC35" s="65"/>
      <c r="AD35" s="65" t="s">
        <v>319</v>
      </c>
      <c r="AE35" s="65" t="s">
        <v>299</v>
      </c>
      <c r="AF35" s="65" t="s">
        <v>320</v>
      </c>
      <c r="AG35" s="65" t="s">
        <v>276</v>
      </c>
      <c r="AH35" s="65" t="s">
        <v>279</v>
      </c>
      <c r="AJ35" s="65"/>
      <c r="AK35" s="65" t="s">
        <v>319</v>
      </c>
      <c r="AL35" s="65" t="s">
        <v>299</v>
      </c>
      <c r="AM35" s="65" t="s">
        <v>320</v>
      </c>
      <c r="AN35" s="65" t="s">
        <v>276</v>
      </c>
      <c r="AO35" s="65" t="s">
        <v>279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351.83229999999998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879.18290000000002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5432.8765000000003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2378.2222000000002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114.90237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82.031363999999996</v>
      </c>
    </row>
    <row r="43" spans="1:68" x14ac:dyDescent="0.3">
      <c r="A43" s="66" t="s">
        <v>300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333</v>
      </c>
      <c r="B44" s="67"/>
      <c r="C44" s="67"/>
      <c r="D44" s="67"/>
      <c r="E44" s="67"/>
      <c r="F44" s="67"/>
      <c r="H44" s="67" t="s">
        <v>334</v>
      </c>
      <c r="I44" s="67"/>
      <c r="J44" s="67"/>
      <c r="K44" s="67"/>
      <c r="L44" s="67"/>
      <c r="M44" s="67"/>
      <c r="O44" s="67" t="s">
        <v>335</v>
      </c>
      <c r="P44" s="67"/>
      <c r="Q44" s="67"/>
      <c r="R44" s="67"/>
      <c r="S44" s="67"/>
      <c r="T44" s="67"/>
      <c r="V44" s="67" t="s">
        <v>336</v>
      </c>
      <c r="W44" s="67"/>
      <c r="X44" s="67"/>
      <c r="Y44" s="67"/>
      <c r="Z44" s="67"/>
      <c r="AA44" s="67"/>
      <c r="AC44" s="67" t="s">
        <v>307</v>
      </c>
      <c r="AD44" s="67"/>
      <c r="AE44" s="67"/>
      <c r="AF44" s="67"/>
      <c r="AG44" s="67"/>
      <c r="AH44" s="67"/>
      <c r="AJ44" s="67" t="s">
        <v>280</v>
      </c>
      <c r="AK44" s="67"/>
      <c r="AL44" s="67"/>
      <c r="AM44" s="67"/>
      <c r="AN44" s="67"/>
      <c r="AO44" s="67"/>
      <c r="AQ44" s="67" t="s">
        <v>281</v>
      </c>
      <c r="AR44" s="67"/>
      <c r="AS44" s="67"/>
      <c r="AT44" s="67"/>
      <c r="AU44" s="67"/>
      <c r="AV44" s="67"/>
      <c r="AX44" s="67" t="s">
        <v>294</v>
      </c>
      <c r="AY44" s="67"/>
      <c r="AZ44" s="67"/>
      <c r="BA44" s="67"/>
      <c r="BB44" s="67"/>
      <c r="BC44" s="67"/>
      <c r="BE44" s="67" t="s">
        <v>308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319</v>
      </c>
      <c r="C45" s="65" t="s">
        <v>299</v>
      </c>
      <c r="D45" s="65" t="s">
        <v>320</v>
      </c>
      <c r="E45" s="65" t="s">
        <v>276</v>
      </c>
      <c r="F45" s="65" t="s">
        <v>279</v>
      </c>
      <c r="H45" s="65"/>
      <c r="I45" s="65" t="s">
        <v>319</v>
      </c>
      <c r="J45" s="65" t="s">
        <v>299</v>
      </c>
      <c r="K45" s="65" t="s">
        <v>320</v>
      </c>
      <c r="L45" s="65" t="s">
        <v>276</v>
      </c>
      <c r="M45" s="65" t="s">
        <v>279</v>
      </c>
      <c r="O45" s="65"/>
      <c r="P45" s="65" t="s">
        <v>319</v>
      </c>
      <c r="Q45" s="65" t="s">
        <v>299</v>
      </c>
      <c r="R45" s="65" t="s">
        <v>320</v>
      </c>
      <c r="S45" s="65" t="s">
        <v>276</v>
      </c>
      <c r="T45" s="65" t="s">
        <v>279</v>
      </c>
      <c r="V45" s="65"/>
      <c r="W45" s="65" t="s">
        <v>319</v>
      </c>
      <c r="X45" s="65" t="s">
        <v>299</v>
      </c>
      <c r="Y45" s="65" t="s">
        <v>320</v>
      </c>
      <c r="Z45" s="65" t="s">
        <v>276</v>
      </c>
      <c r="AA45" s="65" t="s">
        <v>279</v>
      </c>
      <c r="AC45" s="65"/>
      <c r="AD45" s="65" t="s">
        <v>319</v>
      </c>
      <c r="AE45" s="65" t="s">
        <v>299</v>
      </c>
      <c r="AF45" s="65" t="s">
        <v>320</v>
      </c>
      <c r="AG45" s="65" t="s">
        <v>276</v>
      </c>
      <c r="AH45" s="65" t="s">
        <v>279</v>
      </c>
      <c r="AJ45" s="65"/>
      <c r="AK45" s="65" t="s">
        <v>319</v>
      </c>
      <c r="AL45" s="65" t="s">
        <v>299</v>
      </c>
      <c r="AM45" s="65" t="s">
        <v>320</v>
      </c>
      <c r="AN45" s="65" t="s">
        <v>276</v>
      </c>
      <c r="AO45" s="65" t="s">
        <v>279</v>
      </c>
      <c r="AQ45" s="65"/>
      <c r="AR45" s="65" t="s">
        <v>319</v>
      </c>
      <c r="AS45" s="65" t="s">
        <v>299</v>
      </c>
      <c r="AT45" s="65" t="s">
        <v>320</v>
      </c>
      <c r="AU45" s="65" t="s">
        <v>276</v>
      </c>
      <c r="AV45" s="65" t="s">
        <v>279</v>
      </c>
      <c r="AX45" s="65"/>
      <c r="AY45" s="65" t="s">
        <v>319</v>
      </c>
      <c r="AZ45" s="65" t="s">
        <v>299</v>
      </c>
      <c r="BA45" s="65" t="s">
        <v>320</v>
      </c>
      <c r="BB45" s="65" t="s">
        <v>276</v>
      </c>
      <c r="BC45" s="65" t="s">
        <v>279</v>
      </c>
      <c r="BE45" s="65"/>
      <c r="BF45" s="65" t="s">
        <v>319</v>
      </c>
      <c r="BG45" s="65" t="s">
        <v>299</v>
      </c>
      <c r="BH45" s="65" t="s">
        <v>320</v>
      </c>
      <c r="BI45" s="65" t="s">
        <v>276</v>
      </c>
      <c r="BJ45" s="65" t="s">
        <v>279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10.752691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7.8500404000000001</v>
      </c>
      <c r="O46" s="65" t="s">
        <v>282</v>
      </c>
      <c r="P46" s="65">
        <v>600</v>
      </c>
      <c r="Q46" s="65">
        <v>800</v>
      </c>
      <c r="R46" s="65">
        <v>0</v>
      </c>
      <c r="S46" s="65">
        <v>10000</v>
      </c>
      <c r="T46" s="65">
        <v>446.18655000000001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4.1186663999999998E-2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2.9319242999999999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82.182929999999999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63.595999999999997</v>
      </c>
      <c r="AX46" s="65" t="s">
        <v>295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310</v>
      </c>
      <c r="B2" s="61" t="s">
        <v>311</v>
      </c>
      <c r="C2" s="61" t="s">
        <v>312</v>
      </c>
      <c r="D2" s="61">
        <v>35</v>
      </c>
      <c r="E2" s="61">
        <v>1613.5202999999999</v>
      </c>
      <c r="F2" s="61">
        <v>280.58794999999998</v>
      </c>
      <c r="G2" s="61">
        <v>27.434533999999999</v>
      </c>
      <c r="H2" s="61">
        <v>16.179819999999999</v>
      </c>
      <c r="I2" s="61">
        <v>11.254716</v>
      </c>
      <c r="J2" s="61">
        <v>47.567515999999998</v>
      </c>
      <c r="K2" s="61">
        <v>30.076086</v>
      </c>
      <c r="L2" s="61">
        <v>17.491432</v>
      </c>
      <c r="M2" s="61">
        <v>18.979305</v>
      </c>
      <c r="N2" s="61">
        <v>1.6033607000000001</v>
      </c>
      <c r="O2" s="61">
        <v>10.330962</v>
      </c>
      <c r="P2" s="61">
        <v>726.69146999999998</v>
      </c>
      <c r="Q2" s="61">
        <v>21.471896999999998</v>
      </c>
      <c r="R2" s="61">
        <v>464.03845000000001</v>
      </c>
      <c r="S2" s="61">
        <v>76.389330000000001</v>
      </c>
      <c r="T2" s="61">
        <v>4651.7889999999998</v>
      </c>
      <c r="U2" s="61">
        <v>1.7541260000000001</v>
      </c>
      <c r="V2" s="61">
        <v>14.539047</v>
      </c>
      <c r="W2" s="61">
        <v>239.97120000000001</v>
      </c>
      <c r="X2" s="61">
        <v>71.683710000000005</v>
      </c>
      <c r="Y2" s="61">
        <v>1.275701</v>
      </c>
      <c r="Z2" s="61">
        <v>1.1347366999999999</v>
      </c>
      <c r="AA2" s="61">
        <v>11.583470999999999</v>
      </c>
      <c r="AB2" s="61">
        <v>1.1549510000000001</v>
      </c>
      <c r="AC2" s="61">
        <v>464.37169999999998</v>
      </c>
      <c r="AD2" s="61">
        <v>4.0066819999999996</v>
      </c>
      <c r="AE2" s="61">
        <v>1.7301260000000001</v>
      </c>
      <c r="AF2" s="61">
        <v>0.64509802999999999</v>
      </c>
      <c r="AG2" s="61">
        <v>351.83229999999998</v>
      </c>
      <c r="AH2" s="61">
        <v>221.01924</v>
      </c>
      <c r="AI2" s="61">
        <v>130.81305</v>
      </c>
      <c r="AJ2" s="61">
        <v>879.18290000000002</v>
      </c>
      <c r="AK2" s="61">
        <v>5432.8765000000003</v>
      </c>
      <c r="AL2" s="61">
        <v>114.90237</v>
      </c>
      <c r="AM2" s="61">
        <v>2378.2222000000002</v>
      </c>
      <c r="AN2" s="61">
        <v>82.031363999999996</v>
      </c>
      <c r="AO2" s="61">
        <v>10.752691</v>
      </c>
      <c r="AP2" s="61">
        <v>8.3006499999999992</v>
      </c>
      <c r="AQ2" s="61">
        <v>2.4520423</v>
      </c>
      <c r="AR2" s="61">
        <v>7.8500404000000001</v>
      </c>
      <c r="AS2" s="61">
        <v>446.18655000000001</v>
      </c>
      <c r="AT2" s="61">
        <v>4.1186663999999998E-2</v>
      </c>
      <c r="AU2" s="61">
        <v>2.9319242999999999</v>
      </c>
      <c r="AV2" s="61">
        <v>82.182929999999999</v>
      </c>
      <c r="AW2" s="61">
        <v>63.595999999999997</v>
      </c>
      <c r="AX2" s="61">
        <v>0.20077165999999999</v>
      </c>
      <c r="AY2" s="61">
        <v>0.61104006</v>
      </c>
      <c r="AZ2" s="61">
        <v>244.58215000000001</v>
      </c>
      <c r="BA2" s="61">
        <v>19.415980999999999</v>
      </c>
      <c r="BB2" s="61">
        <v>5.9625950000000003</v>
      </c>
      <c r="BC2" s="61">
        <v>7.0197105000000004</v>
      </c>
      <c r="BD2" s="61">
        <v>6.4290184999999997</v>
      </c>
      <c r="BE2" s="61">
        <v>0.22084776</v>
      </c>
      <c r="BF2" s="61">
        <v>1.4941625999999999</v>
      </c>
      <c r="BG2" s="61">
        <v>1.1518281E-3</v>
      </c>
      <c r="BH2" s="61">
        <v>1.1631465000000001E-2</v>
      </c>
      <c r="BI2" s="61">
        <v>9.070013E-3</v>
      </c>
      <c r="BJ2" s="61">
        <v>3.6723796000000003E-2</v>
      </c>
      <c r="BK2" s="61">
        <v>8.8602166000000004E-5</v>
      </c>
      <c r="BL2" s="61">
        <v>0.26350304000000002</v>
      </c>
      <c r="BM2" s="61">
        <v>2.8667520999999998</v>
      </c>
      <c r="BN2" s="61">
        <v>0.98946226000000004</v>
      </c>
      <c r="BO2" s="61">
        <v>50.163307000000003</v>
      </c>
      <c r="BP2" s="61">
        <v>9.114331</v>
      </c>
      <c r="BQ2" s="61">
        <v>16.611681000000001</v>
      </c>
      <c r="BR2" s="61">
        <v>61.902504</v>
      </c>
      <c r="BS2" s="61">
        <v>16.478617</v>
      </c>
      <c r="BT2" s="61">
        <v>11.032133</v>
      </c>
      <c r="BU2" s="61">
        <v>1.0785881000000001E-2</v>
      </c>
      <c r="BV2" s="61">
        <v>3.3463095000000002E-3</v>
      </c>
      <c r="BW2" s="61">
        <v>0.72405280000000005</v>
      </c>
      <c r="BX2" s="61">
        <v>0.79158859999999998</v>
      </c>
      <c r="BY2" s="61">
        <v>7.3349739999999997E-2</v>
      </c>
      <c r="BZ2" s="61">
        <v>9.0459980000000002E-4</v>
      </c>
      <c r="CA2" s="61">
        <v>0.86110200000000003</v>
      </c>
      <c r="CB2" s="61">
        <v>3.4346191999999999E-3</v>
      </c>
      <c r="CC2" s="61">
        <v>4.4805203000000002E-2</v>
      </c>
      <c r="CD2" s="61">
        <v>0.22214274000000001</v>
      </c>
      <c r="CE2" s="61">
        <v>2.7696202999999999E-2</v>
      </c>
      <c r="CF2" s="61">
        <v>6.9935587000000002E-3</v>
      </c>
      <c r="CG2" s="61">
        <v>4.9500000000000003E-7</v>
      </c>
      <c r="CH2" s="61">
        <v>3.0311174E-3</v>
      </c>
      <c r="CI2" s="61">
        <v>2.5328759999999999E-3</v>
      </c>
      <c r="CJ2" s="61">
        <v>0.54336070000000003</v>
      </c>
      <c r="CK2" s="61">
        <v>5.6718424999999996E-3</v>
      </c>
      <c r="CL2" s="61">
        <v>0.44907722</v>
      </c>
      <c r="CM2" s="61">
        <v>2.6290423999999999</v>
      </c>
      <c r="CN2" s="61">
        <v>1397.4014999999999</v>
      </c>
      <c r="CO2" s="61">
        <v>2377.5084999999999</v>
      </c>
      <c r="CP2" s="61">
        <v>877.14710000000002</v>
      </c>
      <c r="CQ2" s="61">
        <v>453.32715000000002</v>
      </c>
      <c r="CR2" s="61">
        <v>243.17949999999999</v>
      </c>
      <c r="CS2" s="61">
        <v>370.63123000000002</v>
      </c>
      <c r="CT2" s="61">
        <v>1344.172</v>
      </c>
      <c r="CU2" s="61">
        <v>643.93555000000003</v>
      </c>
      <c r="CV2" s="61">
        <v>1198.5018</v>
      </c>
      <c r="CW2" s="61">
        <v>681.36569999999995</v>
      </c>
      <c r="CX2" s="61">
        <v>237.73291</v>
      </c>
      <c r="CY2" s="61">
        <v>1986.4780000000001</v>
      </c>
      <c r="CZ2" s="61">
        <v>779.53629999999998</v>
      </c>
      <c r="DA2" s="61">
        <v>1880.3931</v>
      </c>
      <c r="DB2" s="61">
        <v>2150.8827999999999</v>
      </c>
      <c r="DC2" s="61">
        <v>2460.5949999999998</v>
      </c>
      <c r="DD2" s="61">
        <v>3692.1567</v>
      </c>
      <c r="DE2" s="61">
        <v>597.52819999999997</v>
      </c>
      <c r="DF2" s="61">
        <v>2585.2809999999999</v>
      </c>
      <c r="DG2" s="61">
        <v>845.26764000000003</v>
      </c>
      <c r="DH2" s="61">
        <v>15.106700999999999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19.415980999999999</v>
      </c>
      <c r="B6">
        <f>BB2</f>
        <v>5.9625950000000003</v>
      </c>
      <c r="C6">
        <f>BC2</f>
        <v>7.0197105000000004</v>
      </c>
      <c r="D6">
        <f>BD2</f>
        <v>6.4290184999999997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32125</v>
      </c>
      <c r="C2" s="56">
        <f ca="1">YEAR(TODAY())-YEAR(B2)+IF(TODAY()&gt;=DATE(YEAR(TODAY()),MONTH(B2),DAY(B2)),0,-1)</f>
        <v>35</v>
      </c>
      <c r="E2" s="52">
        <v>157.6</v>
      </c>
      <c r="F2" s="53" t="s">
        <v>39</v>
      </c>
      <c r="G2" s="52">
        <v>55.3</v>
      </c>
      <c r="H2" s="51" t="s">
        <v>41</v>
      </c>
      <c r="I2" s="72">
        <f>ROUND(G3/E3^2,1)</f>
        <v>22.3</v>
      </c>
    </row>
    <row r="3" spans="1:9" x14ac:dyDescent="0.3">
      <c r="E3" s="51">
        <f>E2/100</f>
        <v>1.5759999999999998</v>
      </c>
      <c r="F3" s="51" t="s">
        <v>40</v>
      </c>
      <c r="G3" s="51">
        <f>G2</f>
        <v>55.3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변수현, ID : H1310269)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07월 17일 08:33:45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7" sqref="Z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44992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35</v>
      </c>
      <c r="G12" s="94"/>
      <c r="H12" s="94"/>
      <c r="I12" s="94"/>
      <c r="K12" s="123">
        <f>'개인정보 및 신체계측 입력'!E2</f>
        <v>157.6</v>
      </c>
      <c r="L12" s="124"/>
      <c r="M12" s="117">
        <f>'개인정보 및 신체계측 입력'!G2</f>
        <v>55.3</v>
      </c>
      <c r="N12" s="118"/>
      <c r="O12" s="113" t="s">
        <v>271</v>
      </c>
      <c r="P12" s="107"/>
      <c r="Q12" s="90">
        <f>'개인정보 및 신체계측 입력'!I2</f>
        <v>22.3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변수현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78.908000000000001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7.7149999999999999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13.377000000000001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9.6999999999999993</v>
      </c>
      <c r="L72" s="36" t="s">
        <v>53</v>
      </c>
      <c r="M72" s="36">
        <f>ROUND('DRIs DATA'!K8,1)</f>
        <v>6.5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61.87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121.16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71.680000000000007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77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43.98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362.19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107.53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2023-07-16T23:37:09Z</dcterms:modified>
</cp:coreProperties>
</file>