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<sst xmlns="http://schemas.openxmlformats.org/spreadsheetml/2006/main" count="692" uniqueCount="356">
  <si>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</si>
  <si>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</si>
  <si>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</si>
  <si>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</si>
  <si>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</si>
  <si>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</si>
  <si>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</si>
  <si>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</si>
  <si>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</si>
  <si>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</si>
  <si>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</si>
  <si>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</si>
  <si>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</si>
  <si>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</si>
  <si>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</si>
  <si>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</si>
  <si>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</si>
  <si>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</si>
  <si>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</si>
  <si>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</si>
  <si>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</si>
  <si>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</si>
  <si>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</si>
  <si>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</si>
  <si>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</si>
  <si>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</si>
  <si>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</si>
  <si>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</si>
  <si>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</si>
  <si>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</si>
  <si>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</si>
  <si>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</si>
  <si>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</si>
  <si>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</si>
  <si>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</si>
  <si>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</si>
  <si>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</si>
  <si>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</si>
  <si>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</si>
  <si>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</si>
  <si>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</si>
  <si>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</si>
  <si>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</si>
  <si>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</si>
  <si>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</si>
  <si>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</si>
  <si>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</si>
  <si>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</si>
  <si>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</si>
  <si>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</si>
  <si>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</si>
  <si>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</si>
  <si>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</si>
  <si>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</si>
  <si>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</si>
  <si>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</si>
  <si>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</si>
  <si>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</si>
  <si>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</si>
  <si>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</si>
  <si>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</si>
  <si>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</si>
  <si>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</si>
  <si>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</si>
  <si>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</si>
  <si>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</si>
  <si>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</si>
  <si>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</si>
  <si>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</si>
  <si>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</si>
  <si>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</si>
  <si>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</si>
  <si>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</si>
  <si>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</si>
  <si>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</si>
  <si>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</si>
  <si>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</si>
  <si>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</si>
  <si>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</si>
  <si>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</si>
  <si>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</si>
  <si>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</si>
  <si>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</si>
  <si>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</si>
  <si>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</si>
  <si>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</si>
  <si>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</si>
  <si>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</si>
  <si>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</si>
  <si>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</si>
  <si>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</si>
  <si>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</si>
  <si>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</si>
  <si>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</si>
  <si>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</si>
  <si>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</si>
  <si>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</si>
  <si>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</si>
  <si>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</si>
  <si>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</si>
  <si>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</si>
  <si>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</si>
  <si>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</si>
  <si>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</si>
  <si>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</si>
  <si>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</si>
  <si>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</si>
  <si>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</si>
  <si>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</si>
  <si>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</si>
  <si>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</si>
  <si>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</si>
  <si>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</si>
  <si>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</si>
  <si>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</si>
  <si>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</si>
  <si>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</si>
  <si>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</si>
  <si>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</si>
  <si>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</si>
  <si>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</si>
  <si>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</si>
  <si>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</si>
  <si>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</si>
  <si>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</si>
  <si>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</si>
  <si>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</si>
  <si>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</si>
  <si>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</si>
  <si>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</si>
  <si>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</si>
  <si>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</si>
  <si>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</si>
  <si>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</si>
  <si>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</si>
  <si>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</si>
  <si>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</si>
  <si>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</si>
  <si>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</si>
  <si>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</si>
  <si>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</si>
  <si>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</si>
  <si>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</si>
  <si>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</si>
  <si>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</si>
  <si>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</si>
  <si>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</si>
  <si>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</si>
  <si>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</si>
  <si>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</si>
  <si>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</si>
  <si>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</si>
  <si>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</si>
  <si>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</si>
  <si>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</si>
  <si>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</si>
  <si>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</si>
  <si>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</si>
  <si>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</si>
  <si>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</si>
  <si>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</si>
  <si>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</si>
  <si>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</si>
  <si>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</si>
  <si>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</si>
  <si>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</si>
  <si>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</si>
  <si>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</si>
  <si>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</si>
  <si>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</si>
  <si>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</si>
  <si>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</si>
  <si>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</si>
  <si>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</si>
  <si>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</si>
  <si>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</si>
  <si>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</si>
  <si>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</si>
  <si>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</si>
  <si>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</si>
  <si>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</si>
  <si>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</si>
  <si>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</si>
  <si>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</si>
  <si>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</si>
  <si>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</si>
  <si>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</si>
  <si>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</si>
  <si>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</si>
  <si>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</si>
  <si>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</si>
  <si>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</si>
  <si>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</si>
  <si>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</si>
  <si>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</si>
  <si>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</si>
  <si>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</si>
  <si>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</si>
  <si>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</si>
  <si>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</si>
  <si>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</si>
  <si>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</si>
  <si>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</si>
  <si>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</si>
  <si>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</si>
  <si>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</si>
  <si>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</si>
  <si>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</si>
  <si>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</si>
  <si>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</si>
  <si>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</si>
  <si>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</si>
  <si>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</si>
  <si>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</si>
  <si>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</si>
  <si>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</si>
  <si>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</si>
  <si>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</si>
  <si>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</si>
  <si>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</si>
  <si>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</si>
  <si>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</si>
  <si>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</si>
  <si>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</si>
  <si>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</si>
  <si>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</si>
  <si>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</si>
  <si>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</si>
  <si>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</si>
  <si>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</si>
  <si>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</si>
  <si>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</si>
  <si>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</si>
  <si>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</si>
  <si>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</si>
  <si>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</si>
  <si>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</si>
  <si>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</si>
  <si>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</si>
  <si>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</si>
  <si>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</si>
  <si>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</si>
  <si>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</si>
  <si>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</si>
  <si>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</si>
  <si>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</si>
  <si>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</si>
  <si>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</si>
  <si>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</si>
  <si>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</si>
  <si>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</si>
  <si>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</si>
  <si>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</si>
  <si>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</si>
  <si>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</si>
  <si>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</si>
  <si>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</si>
  <si>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</si>
  <si>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</si>
  <si>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</si>
  <si>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</si>
  <si>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</si>
  <si>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</si>
  <si>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</si>
  <si>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</si>
  <si>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</si>
  <si>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</si>
  <si>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</si>
  <si>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</si>
  <si>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</si>
  <si>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</si>
  <si>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</si>
  <si>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</si>
  <si>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</si>
  <si>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</si>
  <si>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</si>
  <si>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</si>
  <si>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다량영양소</t>
    <phoneticPr fontId="1" type="noConversion"/>
  </si>
  <si>
    <t>열량영양소</t>
    <phoneticPr fontId="1" type="noConversion"/>
  </si>
  <si>
    <t>n-6불포화</t>
    <phoneticPr fontId="1" type="noConversion"/>
  </si>
  <si>
    <t>상한섭취량</t>
    <phoneticPr fontId="1" type="noConversion"/>
  </si>
  <si>
    <t>니아신</t>
    <phoneticPr fontId="1" type="noConversion"/>
  </si>
  <si>
    <t>엽산</t>
    <phoneticPr fontId="1" type="noConversion"/>
  </si>
  <si>
    <t>권장섭취량</t>
    <phoneticPr fontId="1" type="noConversion"/>
  </si>
  <si>
    <t>인</t>
    <phoneticPr fontId="1" type="noConversion"/>
  </si>
  <si>
    <t>염소</t>
    <phoneticPr fontId="1" type="noConversion"/>
  </si>
  <si>
    <t>섭취량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</si>
  <si>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</si>
  <si>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</si>
  <si>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</si>
  <si>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</si>
  <si>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</si>
  <si>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</si>
  <si>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구리(ug/일)</t>
    <phoneticPr fontId="1" type="noConversion"/>
  </si>
  <si>
    <t>크롬(ug/일)</t>
    <phoneticPr fontId="1" type="noConversion"/>
  </si>
  <si>
    <t>출력시각</t>
    <phoneticPr fontId="1" type="noConversion"/>
  </si>
  <si>
    <t>불포화지방산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</si>
  <si>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</si>
  <si>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</si>
  <si>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</si>
  <si>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</si>
  <si>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충분섭취량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</si>
  <si>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</si>
  <si>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</si>
  <si>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</si>
  <si>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</si>
  <si>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</si>
  <si>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</si>
  <si>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</si>
  <si>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</si>
  <si>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</si>
  <si>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</si>
  <si>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</si>
  <si>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</si>
  <si>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</si>
  <si>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비타민B6</t>
    <phoneticPr fontId="1" type="noConversion"/>
  </si>
  <si>
    <t>비타민B12</t>
    <phoneticPr fontId="1" type="noConversion"/>
  </si>
  <si>
    <t>판토텐산</t>
    <phoneticPr fontId="1" type="noConversion"/>
  </si>
  <si>
    <t>엽산(μg DFE/일)</t>
    <phoneticPr fontId="1" type="noConversion"/>
  </si>
  <si>
    <t>다량 무기질</t>
    <phoneticPr fontId="1" type="noConversion"/>
  </si>
  <si>
    <t>칼륨</t>
    <phoneticPr fontId="1" type="noConversion"/>
  </si>
  <si>
    <t>불소</t>
    <phoneticPr fontId="1" type="noConversion"/>
  </si>
  <si>
    <t>몰리브덴(ug/일)</t>
    <phoneticPr fontId="1" type="noConversion"/>
  </si>
  <si>
    <t>H1310277</t>
  </si>
  <si>
    <t>최현수</t>
  </si>
  <si>
    <t>정보</t>
    <phoneticPr fontId="1" type="noConversion"/>
  </si>
  <si>
    <t>(설문지 : FFQ 95문항 설문지, 사용자 : 최현수, ID : H1310277)</t>
  </si>
  <si>
    <t>2023년 03월 31일 14:34:25</t>
  </si>
  <si>
    <t>에너지(kcal)</t>
    <phoneticPr fontId="1" type="noConversion"/>
  </si>
  <si>
    <t>단백질</t>
    <phoneticPr fontId="1" type="noConversion"/>
  </si>
  <si>
    <t>식이섬유</t>
    <phoneticPr fontId="1" type="noConversion"/>
  </si>
  <si>
    <t>섭취량</t>
    <phoneticPr fontId="1" type="noConversion"/>
  </si>
  <si>
    <t>섭취량</t>
    <phoneticPr fontId="1" type="noConversion"/>
  </si>
  <si>
    <t>섭취량</t>
    <phoneticPr fontId="1" type="noConversion"/>
  </si>
  <si>
    <t>적정비율(최소)</t>
    <phoneticPr fontId="1" type="noConversion"/>
  </si>
  <si>
    <t>단백질(g/일)</t>
    <phoneticPr fontId="1" type="noConversion"/>
  </si>
  <si>
    <t>적정비율(최대)</t>
    <phoneticPr fontId="1" type="noConversion"/>
  </si>
  <si>
    <t>평균필요량</t>
    <phoneticPr fontId="1" type="noConversion"/>
  </si>
  <si>
    <t>충분섭취량</t>
    <phoneticPr fontId="1" type="noConversion"/>
  </si>
  <si>
    <t>평균필요량</t>
    <phoneticPr fontId="1" type="noConversion"/>
  </si>
  <si>
    <t>상한섭취량</t>
    <phoneticPr fontId="1" type="noConversion"/>
  </si>
  <si>
    <t>상한섭취량</t>
    <phoneticPr fontId="1" type="noConversion"/>
  </si>
  <si>
    <t>리보플라빈</t>
    <phoneticPr fontId="1" type="noConversion"/>
  </si>
  <si>
    <t>비오틴</t>
    <phoneticPr fontId="1" type="noConversion"/>
  </si>
  <si>
    <t>상한섭취량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</si>
  <si>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</si>
  <si>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</si>
  <si>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</si>
  <si>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마그네슘</t>
    <phoneticPr fontId="1" type="noConversion"/>
  </si>
  <si>
    <t>권장섭취량</t>
    <phoneticPr fontId="1" type="noConversion"/>
  </si>
  <si>
    <t>권장섭취량</t>
    <phoneticPr fontId="1" type="noConversion"/>
  </si>
  <si>
    <t>충분섭취량</t>
    <phoneticPr fontId="1" type="noConversion"/>
  </si>
  <si>
    <t>구리</t>
    <phoneticPr fontId="1" type="noConversion"/>
  </si>
  <si>
    <t>셀레늄</t>
    <phoneticPr fontId="1" type="noConversion"/>
  </si>
  <si>
    <t>몰리브덴</t>
    <phoneticPr fontId="1" type="noConversion"/>
  </si>
  <si>
    <t>평균필요량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</si>
</sst>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56.286327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5238184"/>
        <c:axId val="415239360"/>
      </c:barChart>
      <c:catAx>
        <c:axId val="415238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5239360"/>
        <c:crosses val="autoZero"/>
        <c:auto val="1"/>
        <c:lblAlgn val="ctr"/>
        <c:lblOffset val="100"/>
        <c:noMultiLvlLbl val="0"/>
      </c:catAx>
      <c:valAx>
        <c:axId val="41523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5238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2.1743389999999998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461240"/>
        <c:axId val="533455360"/>
      </c:barChart>
      <c:catAx>
        <c:axId val="533461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455360"/>
        <c:crosses val="autoZero"/>
        <c:auto val="1"/>
        <c:lblAlgn val="ctr"/>
        <c:lblOffset val="100"/>
        <c:noMultiLvlLbl val="0"/>
      </c:catAx>
      <c:valAx>
        <c:axId val="533455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461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0.35696994999999998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386672"/>
        <c:axId val="533383144"/>
      </c:barChart>
      <c:catAx>
        <c:axId val="533386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383144"/>
        <c:crosses val="autoZero"/>
        <c:auto val="1"/>
        <c:lblAlgn val="ctr"/>
        <c:lblOffset val="100"/>
        <c:noMultiLvlLbl val="0"/>
      </c:catAx>
      <c:valAx>
        <c:axId val="533383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38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900.48140000000001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387456"/>
        <c:axId val="533381576"/>
      </c:barChart>
      <c:catAx>
        <c:axId val="533387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381576"/>
        <c:crosses val="autoZero"/>
        <c:auto val="1"/>
        <c:lblAlgn val="ctr"/>
        <c:lblOffset val="100"/>
        <c:noMultiLvlLbl val="0"/>
      </c:catAx>
      <c:valAx>
        <c:axId val="533381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387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1701.7711999999999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387848"/>
        <c:axId val="533385104"/>
      </c:barChart>
      <c:catAx>
        <c:axId val="533387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385104"/>
        <c:crosses val="autoZero"/>
        <c:auto val="1"/>
        <c:lblAlgn val="ctr"/>
        <c:lblOffset val="100"/>
        <c:noMultiLvlLbl val="0"/>
      </c:catAx>
      <c:valAx>
        <c:axId val="5333851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387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45.173634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383536"/>
        <c:axId val="533385496"/>
      </c:barChart>
      <c:catAx>
        <c:axId val="53338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385496"/>
        <c:crosses val="autoZero"/>
        <c:auto val="1"/>
        <c:lblAlgn val="ctr"/>
        <c:lblOffset val="100"/>
        <c:noMultiLvlLbl val="0"/>
      </c:catAx>
      <c:valAx>
        <c:axId val="533385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38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88.753944000000004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388240"/>
        <c:axId val="533381184"/>
      </c:barChart>
      <c:catAx>
        <c:axId val="53338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381184"/>
        <c:crosses val="autoZero"/>
        <c:auto val="1"/>
        <c:lblAlgn val="ctr"/>
        <c:lblOffset val="100"/>
        <c:noMultiLvlLbl val="0"/>
      </c:catAx>
      <c:valAx>
        <c:axId val="533381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38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7.7198760000000002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381968"/>
        <c:axId val="533382360"/>
      </c:barChart>
      <c:catAx>
        <c:axId val="53338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382360"/>
        <c:crosses val="autoZero"/>
        <c:auto val="1"/>
        <c:lblAlgn val="ctr"/>
        <c:lblOffset val="100"/>
        <c:noMultiLvlLbl val="0"/>
      </c:catAx>
      <c:valAx>
        <c:axId val="533382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38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798.51980000000003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384320"/>
        <c:axId val="647456736"/>
      </c:barChart>
      <c:catAx>
        <c:axId val="53338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7456736"/>
        <c:crosses val="autoZero"/>
        <c:auto val="1"/>
        <c:lblAlgn val="ctr"/>
        <c:lblOffset val="100"/>
        <c:noMultiLvlLbl val="0"/>
      </c:catAx>
      <c:valAx>
        <c:axId val="6474567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38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1.1266516000000001E-2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7458696"/>
        <c:axId val="647459088"/>
      </c:barChart>
      <c:catAx>
        <c:axId val="647458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7459088"/>
        <c:crosses val="autoZero"/>
        <c:auto val="1"/>
        <c:lblAlgn val="ctr"/>
        <c:lblOffset val="100"/>
        <c:noMultiLvlLbl val="0"/>
      </c:catAx>
      <c:valAx>
        <c:axId val="647459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7458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2.5104012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7462224"/>
        <c:axId val="647455168"/>
      </c:barChart>
      <c:catAx>
        <c:axId val="647462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7455168"/>
        <c:crosses val="autoZero"/>
        <c:auto val="1"/>
        <c:lblAlgn val="ctr"/>
        <c:lblOffset val="100"/>
        <c:noMultiLvlLbl val="0"/>
      </c:catAx>
      <c:valAx>
        <c:axId val="647455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746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16.702580000000001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5241320"/>
        <c:axId val="415241712"/>
      </c:barChart>
      <c:catAx>
        <c:axId val="415241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5241712"/>
        <c:crosses val="autoZero"/>
        <c:auto val="1"/>
        <c:lblAlgn val="ctr"/>
        <c:lblOffset val="100"/>
        <c:noMultiLvlLbl val="0"/>
      </c:catAx>
      <c:valAx>
        <c:axId val="415241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5241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80.513596000000007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7459872"/>
        <c:axId val="647455560"/>
      </c:barChart>
      <c:catAx>
        <c:axId val="647459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7455560"/>
        <c:crosses val="autoZero"/>
        <c:auto val="1"/>
        <c:lblAlgn val="ctr"/>
        <c:lblOffset val="100"/>
        <c:noMultiLvlLbl val="0"/>
      </c:catAx>
      <c:valAx>
        <c:axId val="647455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745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68.765600000000006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7456344"/>
        <c:axId val="647455952"/>
      </c:barChart>
      <c:catAx>
        <c:axId val="647456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7455952"/>
        <c:crosses val="autoZero"/>
        <c:auto val="1"/>
        <c:lblAlgn val="ctr"/>
        <c:lblOffset val="100"/>
        <c:noMultiLvlLbl val="0"/>
      </c:catAx>
      <c:valAx>
        <c:axId val="647455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7456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2.2229999999999999</c:v>
                </c:pt>
                <c:pt idx="1">
                  <c:v>9.6310000000000002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47457128"/>
        <c:axId val="647457520"/>
      </c:barChart>
      <c:catAx>
        <c:axId val="647457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7457520"/>
        <c:crosses val="autoZero"/>
        <c:auto val="1"/>
        <c:lblAlgn val="ctr"/>
        <c:lblOffset val="100"/>
        <c:noMultiLvlLbl val="0"/>
      </c:catAx>
      <c:valAx>
        <c:axId val="647457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7457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7.5011063</c:v>
                </c:pt>
                <c:pt idx="1">
                  <c:v>8.6679539999999999</c:v>
                </c:pt>
                <c:pt idx="2">
                  <c:v>13.945107999999999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332.04946999999999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7459480"/>
        <c:axId val="647461048"/>
      </c:barChart>
      <c:catAx>
        <c:axId val="647459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7461048"/>
        <c:crosses val="autoZero"/>
        <c:auto val="1"/>
        <c:lblAlgn val="ctr"/>
        <c:lblOffset val="100"/>
        <c:noMultiLvlLbl val="0"/>
      </c:catAx>
      <c:valAx>
        <c:axId val="647461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7459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10.792324000000001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935264"/>
        <c:axId val="571937224"/>
      </c:barChart>
      <c:catAx>
        <c:axId val="57193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937224"/>
        <c:crosses val="autoZero"/>
        <c:auto val="1"/>
        <c:lblAlgn val="ctr"/>
        <c:lblOffset val="100"/>
        <c:noMultiLvlLbl val="0"/>
      </c:catAx>
      <c:valAx>
        <c:axId val="571937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93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68.498999999999995</c:v>
                </c:pt>
                <c:pt idx="1">
                  <c:v>10.484999999999999</c:v>
                </c:pt>
                <c:pt idx="2">
                  <c:v>21.015999999999998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932912"/>
        <c:axId val="571932128"/>
      </c:barChart>
      <c:catAx>
        <c:axId val="57193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932128"/>
        <c:crosses val="autoZero"/>
        <c:auto val="1"/>
        <c:lblAlgn val="ctr"/>
        <c:lblOffset val="100"/>
        <c:noMultiLvlLbl val="0"/>
      </c:catAx>
      <c:valAx>
        <c:axId val="571932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93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1871.6832999999999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933696"/>
        <c:axId val="571931736"/>
      </c:barChart>
      <c:catAx>
        <c:axId val="57193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931736"/>
        <c:crosses val="autoZero"/>
        <c:auto val="1"/>
        <c:lblAlgn val="ctr"/>
        <c:lblOffset val="100"/>
        <c:noMultiLvlLbl val="0"/>
      </c:catAx>
      <c:valAx>
        <c:axId val="571931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93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34.941333999999998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934088"/>
        <c:axId val="571936048"/>
      </c:barChart>
      <c:catAx>
        <c:axId val="571934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936048"/>
        <c:crosses val="autoZero"/>
        <c:auto val="1"/>
        <c:lblAlgn val="ctr"/>
        <c:lblOffset val="100"/>
        <c:noMultiLvlLbl val="0"/>
      </c:catAx>
      <c:valAx>
        <c:axId val="571936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934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360.84127999999998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934480"/>
        <c:axId val="571934872"/>
      </c:barChart>
      <c:catAx>
        <c:axId val="571934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934872"/>
        <c:crosses val="autoZero"/>
        <c:auto val="1"/>
        <c:lblAlgn val="ctr"/>
        <c:lblOffset val="100"/>
        <c:noMultiLvlLbl val="0"/>
      </c:catAx>
      <c:valAx>
        <c:axId val="571934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93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2.1119119999999998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4782272"/>
        <c:axId val="414779136"/>
      </c:barChart>
      <c:catAx>
        <c:axId val="414782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4779136"/>
        <c:crosses val="autoZero"/>
        <c:auto val="1"/>
        <c:lblAlgn val="ctr"/>
        <c:lblOffset val="100"/>
        <c:noMultiLvlLbl val="0"/>
      </c:catAx>
      <c:valAx>
        <c:axId val="414779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478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2734.3123000000001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936832"/>
        <c:axId val="571938008"/>
      </c:barChart>
      <c:catAx>
        <c:axId val="571936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938008"/>
        <c:crosses val="autoZero"/>
        <c:auto val="1"/>
        <c:lblAlgn val="ctr"/>
        <c:lblOffset val="100"/>
        <c:noMultiLvlLbl val="0"/>
      </c:catAx>
      <c:valAx>
        <c:axId val="571938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93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10.021827999999999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938792"/>
        <c:axId val="565785808"/>
      </c:barChart>
      <c:catAx>
        <c:axId val="571938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785808"/>
        <c:crosses val="autoZero"/>
        <c:auto val="1"/>
        <c:lblAlgn val="ctr"/>
        <c:lblOffset val="100"/>
        <c:noMultiLvlLbl val="0"/>
      </c:catAx>
      <c:valAx>
        <c:axId val="56578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938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1.1047807999999999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786200"/>
        <c:axId val="565781104"/>
      </c:barChart>
      <c:catAx>
        <c:axId val="565786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781104"/>
        <c:crosses val="autoZero"/>
        <c:auto val="1"/>
        <c:lblAlgn val="ctr"/>
        <c:lblOffset val="100"/>
        <c:noMultiLvlLbl val="0"/>
      </c:catAx>
      <c:valAx>
        <c:axId val="56578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786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111.98639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461632"/>
        <c:axId val="533454576"/>
      </c:barChart>
      <c:catAx>
        <c:axId val="53346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454576"/>
        <c:crosses val="autoZero"/>
        <c:auto val="1"/>
        <c:lblAlgn val="ctr"/>
        <c:lblOffset val="100"/>
        <c:noMultiLvlLbl val="0"/>
      </c:catAx>
      <c:valAx>
        <c:axId val="533454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461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1.0407006999999999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462024"/>
        <c:axId val="533459672"/>
      </c:barChart>
      <c:catAx>
        <c:axId val="533462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459672"/>
        <c:crosses val="autoZero"/>
        <c:auto val="1"/>
        <c:lblAlgn val="ctr"/>
        <c:lblOffset val="100"/>
        <c:noMultiLvlLbl val="0"/>
      </c:catAx>
      <c:valAx>
        <c:axId val="533459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462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10.071866999999999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456144"/>
        <c:axId val="533455752"/>
      </c:barChart>
      <c:catAx>
        <c:axId val="53345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455752"/>
        <c:crosses val="autoZero"/>
        <c:auto val="1"/>
        <c:lblAlgn val="ctr"/>
        <c:lblOffset val="100"/>
        <c:noMultiLvlLbl val="0"/>
      </c:catAx>
      <c:valAx>
        <c:axId val="53345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45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1.1047807999999999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457320"/>
        <c:axId val="533458888"/>
      </c:barChart>
      <c:catAx>
        <c:axId val="533457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458888"/>
        <c:crosses val="autoZero"/>
        <c:auto val="1"/>
        <c:lblAlgn val="ctr"/>
        <c:lblOffset val="100"/>
        <c:noMultiLvlLbl val="0"/>
      </c:catAx>
      <c:valAx>
        <c:axId val="533458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457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300.18650000000002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457712"/>
        <c:axId val="533456536"/>
      </c:barChart>
      <c:catAx>
        <c:axId val="533457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456536"/>
        <c:crosses val="autoZero"/>
        <c:auto val="1"/>
        <c:lblAlgn val="ctr"/>
        <c:lblOffset val="100"/>
        <c:noMultiLvlLbl val="0"/>
      </c:catAx>
      <c:valAx>
        <c:axId val="533456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457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6.3852719999999996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460456"/>
        <c:axId val="533458496"/>
      </c:barChart>
      <c:catAx>
        <c:axId val="53346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458496"/>
        <c:crosses val="autoZero"/>
        <c:auto val="1"/>
        <c:lblAlgn val="ctr"/>
        <c:lblOffset val="100"/>
        <c:noMultiLvlLbl val="0"/>
      </c:catAx>
      <c:valAx>
        <c:axId val="533458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46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최현수, ID : H1310277)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03월 31일 14:34:25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1871.6832999999999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56.286327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16.702580000000001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68.498999999999995</v>
      </c>
      <c r="G8" s="59">
        <f>'DRIs DATA 입력'!G8</f>
        <v>10.484999999999999</v>
      </c>
      <c r="H8" s="59">
        <f>'DRIs DATA 입력'!H8</f>
        <v>21.015999999999998</v>
      </c>
      <c r="I8" s="46"/>
      <c r="J8" s="59" t="s">
        <v>216</v>
      </c>
      <c r="K8" s="59">
        <f>'DRIs DATA 입력'!K8</f>
        <v>2.2229999999999999</v>
      </c>
      <c r="L8" s="59">
        <f>'DRIs DATA 입력'!L8</f>
        <v>9.6310000000000002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332.04946999999999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10.792324000000001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2.1119119999999998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111.98639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34.941333999999998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1.0795789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1.0407006999999999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10.071866999999999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1.1047807999999999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300.18650000000002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6.3852719999999996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2.1743389999999998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0.35696994999999998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360.84127999999998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900.48140000000001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2734.3123000000001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1701.7711999999999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45.173634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88.753944000000004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10.021827999999999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7.7198760000000002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798.51980000000003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1.1266516000000001E-2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2.5104012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80.513596000000007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68.765600000000006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5" sqref="H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325</v>
      </c>
      <c r="B1" s="61" t="s">
        <v>326</v>
      </c>
      <c r="G1" s="62" t="s">
        <v>295</v>
      </c>
      <c r="H1" s="61" t="s">
        <v>327</v>
      </c>
    </row>
    <row r="3" spans="1:27" x14ac:dyDescent="0.3">
      <c r="A3" s="68" t="s">
        <v>277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328</v>
      </c>
      <c r="B4" s="67"/>
      <c r="C4" s="67"/>
      <c r="E4" s="69" t="s">
        <v>278</v>
      </c>
      <c r="F4" s="70"/>
      <c r="G4" s="70"/>
      <c r="H4" s="71"/>
      <c r="J4" s="69" t="s">
        <v>296</v>
      </c>
      <c r="K4" s="70"/>
      <c r="L4" s="71"/>
      <c r="N4" s="67" t="s">
        <v>329</v>
      </c>
      <c r="O4" s="67"/>
      <c r="P4" s="67"/>
      <c r="Q4" s="67"/>
      <c r="R4" s="67"/>
      <c r="S4" s="67"/>
      <c r="U4" s="67" t="s">
        <v>330</v>
      </c>
      <c r="V4" s="67"/>
      <c r="W4" s="67"/>
      <c r="X4" s="67"/>
      <c r="Y4" s="67"/>
      <c r="Z4" s="67"/>
    </row>
    <row r="5" spans="1:27" x14ac:dyDescent="0.3">
      <c r="A5" s="65"/>
      <c r="B5" s="65" t="s">
        <v>297</v>
      </c>
      <c r="C5" s="65" t="s">
        <v>331</v>
      </c>
      <c r="E5" s="65"/>
      <c r="F5" s="65" t="s">
        <v>50</v>
      </c>
      <c r="G5" s="65" t="s">
        <v>298</v>
      </c>
      <c r="H5" s="65" t="s">
        <v>46</v>
      </c>
      <c r="J5" s="65"/>
      <c r="K5" s="65" t="s">
        <v>299</v>
      </c>
      <c r="L5" s="65" t="s">
        <v>279</v>
      </c>
      <c r="N5" s="65"/>
      <c r="O5" s="65" t="s">
        <v>300</v>
      </c>
      <c r="P5" s="65" t="s">
        <v>283</v>
      </c>
      <c r="Q5" s="65" t="s">
        <v>301</v>
      </c>
      <c r="R5" s="65" t="s">
        <v>280</v>
      </c>
      <c r="S5" s="65" t="s">
        <v>332</v>
      </c>
      <c r="U5" s="65"/>
      <c r="V5" s="65" t="s">
        <v>300</v>
      </c>
      <c r="W5" s="65" t="s">
        <v>283</v>
      </c>
      <c r="X5" s="65" t="s">
        <v>301</v>
      </c>
      <c r="Y5" s="65" t="s">
        <v>280</v>
      </c>
      <c r="Z5" s="65" t="s">
        <v>333</v>
      </c>
    </row>
    <row r="6" spans="1:27" x14ac:dyDescent="0.3">
      <c r="A6" s="65" t="s">
        <v>328</v>
      </c>
      <c r="B6" s="65">
        <v>2000</v>
      </c>
      <c r="C6" s="65">
        <v>1871.6832999999999</v>
      </c>
      <c r="E6" s="65" t="s">
        <v>302</v>
      </c>
      <c r="F6" s="65">
        <v>55</v>
      </c>
      <c r="G6" s="65">
        <v>15</v>
      </c>
      <c r="H6" s="65">
        <v>7</v>
      </c>
      <c r="J6" s="65" t="s">
        <v>334</v>
      </c>
      <c r="K6" s="65">
        <v>0.1</v>
      </c>
      <c r="L6" s="65">
        <v>4</v>
      </c>
      <c r="N6" s="65" t="s">
        <v>335</v>
      </c>
      <c r="O6" s="65">
        <v>45</v>
      </c>
      <c r="P6" s="65">
        <v>55</v>
      </c>
      <c r="Q6" s="65">
        <v>0</v>
      </c>
      <c r="R6" s="65">
        <v>0</v>
      </c>
      <c r="S6" s="65">
        <v>56.286327</v>
      </c>
      <c r="U6" s="65" t="s">
        <v>303</v>
      </c>
      <c r="V6" s="65">
        <v>0</v>
      </c>
      <c r="W6" s="65">
        <v>0</v>
      </c>
      <c r="X6" s="65">
        <v>25</v>
      </c>
      <c r="Y6" s="65">
        <v>0</v>
      </c>
      <c r="Z6" s="65">
        <v>16.702580000000001</v>
      </c>
    </row>
    <row r="7" spans="1:27" x14ac:dyDescent="0.3">
      <c r="E7" s="65" t="s">
        <v>336</v>
      </c>
      <c r="F7" s="65">
        <v>65</v>
      </c>
      <c r="G7" s="65">
        <v>30</v>
      </c>
      <c r="H7" s="65">
        <v>20</v>
      </c>
      <c r="J7" s="65" t="s">
        <v>304</v>
      </c>
      <c r="K7" s="65">
        <v>1</v>
      </c>
      <c r="L7" s="65">
        <v>10</v>
      </c>
    </row>
    <row r="8" spans="1:27" x14ac:dyDescent="0.3">
      <c r="E8" s="65" t="s">
        <v>305</v>
      </c>
      <c r="F8" s="65">
        <v>68.498999999999995</v>
      </c>
      <c r="G8" s="65">
        <v>10.484999999999999</v>
      </c>
      <c r="H8" s="65">
        <v>21.015999999999998</v>
      </c>
      <c r="J8" s="65" t="s">
        <v>305</v>
      </c>
      <c r="K8" s="65">
        <v>2.2229999999999999</v>
      </c>
      <c r="L8" s="65">
        <v>9.6310000000000002</v>
      </c>
    </row>
    <row r="13" spans="1:27" x14ac:dyDescent="0.3">
      <c r="A13" s="66" t="s">
        <v>306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307</v>
      </c>
      <c r="B14" s="67"/>
      <c r="C14" s="67"/>
      <c r="D14" s="67"/>
      <c r="E14" s="67"/>
      <c r="F14" s="67"/>
      <c r="H14" s="67" t="s">
        <v>308</v>
      </c>
      <c r="I14" s="67"/>
      <c r="J14" s="67"/>
      <c r="K14" s="67"/>
      <c r="L14" s="67"/>
      <c r="M14" s="67"/>
      <c r="O14" s="67" t="s">
        <v>309</v>
      </c>
      <c r="P14" s="67"/>
      <c r="Q14" s="67"/>
      <c r="R14" s="67"/>
      <c r="S14" s="67"/>
      <c r="T14" s="67"/>
      <c r="V14" s="67" t="s">
        <v>310</v>
      </c>
      <c r="W14" s="67"/>
      <c r="X14" s="67"/>
      <c r="Y14" s="67"/>
      <c r="Z14" s="67"/>
      <c r="AA14" s="67"/>
    </row>
    <row r="15" spans="1:27" x14ac:dyDescent="0.3">
      <c r="A15" s="65"/>
      <c r="B15" s="65" t="s">
        <v>337</v>
      </c>
      <c r="C15" s="65" t="s">
        <v>283</v>
      </c>
      <c r="D15" s="65" t="s">
        <v>338</v>
      </c>
      <c r="E15" s="65" t="s">
        <v>280</v>
      </c>
      <c r="F15" s="65" t="s">
        <v>286</v>
      </c>
      <c r="H15" s="65"/>
      <c r="I15" s="65" t="s">
        <v>300</v>
      </c>
      <c r="J15" s="65" t="s">
        <v>283</v>
      </c>
      <c r="K15" s="65" t="s">
        <v>301</v>
      </c>
      <c r="L15" s="65" t="s">
        <v>280</v>
      </c>
      <c r="M15" s="65" t="s">
        <v>286</v>
      </c>
      <c r="O15" s="65"/>
      <c r="P15" s="65" t="s">
        <v>339</v>
      </c>
      <c r="Q15" s="65" t="s">
        <v>283</v>
      </c>
      <c r="R15" s="65" t="s">
        <v>301</v>
      </c>
      <c r="S15" s="65" t="s">
        <v>340</v>
      </c>
      <c r="T15" s="65" t="s">
        <v>286</v>
      </c>
      <c r="V15" s="65"/>
      <c r="W15" s="65" t="s">
        <v>300</v>
      </c>
      <c r="X15" s="65" t="s">
        <v>283</v>
      </c>
      <c r="Y15" s="65" t="s">
        <v>301</v>
      </c>
      <c r="Z15" s="65" t="s">
        <v>341</v>
      </c>
      <c r="AA15" s="65" t="s">
        <v>286</v>
      </c>
    </row>
    <row r="16" spans="1:27" x14ac:dyDescent="0.3">
      <c r="A16" s="65" t="s">
        <v>311</v>
      </c>
      <c r="B16" s="65">
        <v>500</v>
      </c>
      <c r="C16" s="65">
        <v>700</v>
      </c>
      <c r="D16" s="65">
        <v>0</v>
      </c>
      <c r="E16" s="65">
        <v>3000</v>
      </c>
      <c r="F16" s="65">
        <v>332.04946999999999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10.792324000000001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2.1119119999999998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111.98639</v>
      </c>
    </row>
    <row r="23" spans="1:62" x14ac:dyDescent="0.3">
      <c r="A23" s="66" t="s">
        <v>312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313</v>
      </c>
      <c r="B24" s="67"/>
      <c r="C24" s="67"/>
      <c r="D24" s="67"/>
      <c r="E24" s="67"/>
      <c r="F24" s="67"/>
      <c r="H24" s="67" t="s">
        <v>314</v>
      </c>
      <c r="I24" s="67"/>
      <c r="J24" s="67"/>
      <c r="K24" s="67"/>
      <c r="L24" s="67"/>
      <c r="M24" s="67"/>
      <c r="O24" s="67" t="s">
        <v>342</v>
      </c>
      <c r="P24" s="67"/>
      <c r="Q24" s="67"/>
      <c r="R24" s="67"/>
      <c r="S24" s="67"/>
      <c r="T24" s="67"/>
      <c r="V24" s="67" t="s">
        <v>281</v>
      </c>
      <c r="W24" s="67"/>
      <c r="X24" s="67"/>
      <c r="Y24" s="67"/>
      <c r="Z24" s="67"/>
      <c r="AA24" s="67"/>
      <c r="AC24" s="67" t="s">
        <v>315</v>
      </c>
      <c r="AD24" s="67"/>
      <c r="AE24" s="67"/>
      <c r="AF24" s="67"/>
      <c r="AG24" s="67"/>
      <c r="AH24" s="67"/>
      <c r="AJ24" s="67" t="s">
        <v>282</v>
      </c>
      <c r="AK24" s="67"/>
      <c r="AL24" s="67"/>
      <c r="AM24" s="67"/>
      <c r="AN24" s="67"/>
      <c r="AO24" s="67"/>
      <c r="AQ24" s="67" t="s">
        <v>316</v>
      </c>
      <c r="AR24" s="67"/>
      <c r="AS24" s="67"/>
      <c r="AT24" s="67"/>
      <c r="AU24" s="67"/>
      <c r="AV24" s="67"/>
      <c r="AX24" s="67" t="s">
        <v>317</v>
      </c>
      <c r="AY24" s="67"/>
      <c r="AZ24" s="67"/>
      <c r="BA24" s="67"/>
      <c r="BB24" s="67"/>
      <c r="BC24" s="67"/>
      <c r="BE24" s="67" t="s">
        <v>343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300</v>
      </c>
      <c r="C25" s="65" t="s">
        <v>283</v>
      </c>
      <c r="D25" s="65" t="s">
        <v>301</v>
      </c>
      <c r="E25" s="65" t="s">
        <v>344</v>
      </c>
      <c r="F25" s="65" t="s">
        <v>286</v>
      </c>
      <c r="H25" s="65"/>
      <c r="I25" s="65" t="s">
        <v>300</v>
      </c>
      <c r="J25" s="65" t="s">
        <v>283</v>
      </c>
      <c r="K25" s="65" t="s">
        <v>301</v>
      </c>
      <c r="L25" s="65" t="s">
        <v>280</v>
      </c>
      <c r="M25" s="65" t="s">
        <v>333</v>
      </c>
      <c r="O25" s="65"/>
      <c r="P25" s="65" t="s">
        <v>345</v>
      </c>
      <c r="Q25" s="65" t="s">
        <v>283</v>
      </c>
      <c r="R25" s="65" t="s">
        <v>301</v>
      </c>
      <c r="S25" s="65" t="s">
        <v>280</v>
      </c>
      <c r="T25" s="65" t="s">
        <v>286</v>
      </c>
      <c r="V25" s="65"/>
      <c r="W25" s="65" t="s">
        <v>300</v>
      </c>
      <c r="X25" s="65" t="s">
        <v>346</v>
      </c>
      <c r="Y25" s="65" t="s">
        <v>301</v>
      </c>
      <c r="Z25" s="65" t="s">
        <v>280</v>
      </c>
      <c r="AA25" s="65" t="s">
        <v>286</v>
      </c>
      <c r="AC25" s="65"/>
      <c r="AD25" s="65" t="s">
        <v>339</v>
      </c>
      <c r="AE25" s="65" t="s">
        <v>283</v>
      </c>
      <c r="AF25" s="65" t="s">
        <v>301</v>
      </c>
      <c r="AG25" s="65" t="s">
        <v>280</v>
      </c>
      <c r="AH25" s="65" t="s">
        <v>332</v>
      </c>
      <c r="AJ25" s="65"/>
      <c r="AK25" s="65" t="s">
        <v>345</v>
      </c>
      <c r="AL25" s="65" t="s">
        <v>283</v>
      </c>
      <c r="AM25" s="65" t="s">
        <v>347</v>
      </c>
      <c r="AN25" s="65" t="s">
        <v>344</v>
      </c>
      <c r="AO25" s="65" t="s">
        <v>286</v>
      </c>
      <c r="AQ25" s="65"/>
      <c r="AR25" s="65" t="s">
        <v>300</v>
      </c>
      <c r="AS25" s="65" t="s">
        <v>346</v>
      </c>
      <c r="AT25" s="65" t="s">
        <v>301</v>
      </c>
      <c r="AU25" s="65" t="s">
        <v>344</v>
      </c>
      <c r="AV25" s="65" t="s">
        <v>286</v>
      </c>
      <c r="AX25" s="65"/>
      <c r="AY25" s="65" t="s">
        <v>339</v>
      </c>
      <c r="AZ25" s="65" t="s">
        <v>283</v>
      </c>
      <c r="BA25" s="65" t="s">
        <v>301</v>
      </c>
      <c r="BB25" s="65" t="s">
        <v>344</v>
      </c>
      <c r="BC25" s="65" t="s">
        <v>286</v>
      </c>
      <c r="BE25" s="65"/>
      <c r="BF25" s="65" t="s">
        <v>337</v>
      </c>
      <c r="BG25" s="65" t="s">
        <v>283</v>
      </c>
      <c r="BH25" s="65" t="s">
        <v>301</v>
      </c>
      <c r="BI25" s="65" t="s">
        <v>340</v>
      </c>
      <c r="BJ25" s="65" t="s">
        <v>333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34.941333999999998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1.0795789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1.0407006999999999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10.071866999999999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1.1047807999999999</v>
      </c>
      <c r="AJ26" s="65" t="s">
        <v>318</v>
      </c>
      <c r="AK26" s="65">
        <v>320</v>
      </c>
      <c r="AL26" s="65">
        <v>400</v>
      </c>
      <c r="AM26" s="65">
        <v>0</v>
      </c>
      <c r="AN26" s="65">
        <v>1000</v>
      </c>
      <c r="AO26" s="65">
        <v>300.18650000000002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6.3852719999999996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2.1743389999999998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0.35696994999999998</v>
      </c>
    </row>
    <row r="33" spans="1:68" x14ac:dyDescent="0.3">
      <c r="A33" s="66" t="s">
        <v>319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284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320</v>
      </c>
      <c r="W34" s="67"/>
      <c r="X34" s="67"/>
      <c r="Y34" s="67"/>
      <c r="Z34" s="67"/>
      <c r="AA34" s="67"/>
      <c r="AC34" s="67" t="s">
        <v>285</v>
      </c>
      <c r="AD34" s="67"/>
      <c r="AE34" s="67"/>
      <c r="AF34" s="67"/>
      <c r="AG34" s="67"/>
      <c r="AH34" s="67"/>
      <c r="AJ34" s="67" t="s">
        <v>348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300</v>
      </c>
      <c r="C35" s="65" t="s">
        <v>349</v>
      </c>
      <c r="D35" s="65" t="s">
        <v>301</v>
      </c>
      <c r="E35" s="65" t="s">
        <v>340</v>
      </c>
      <c r="F35" s="65" t="s">
        <v>286</v>
      </c>
      <c r="H35" s="65"/>
      <c r="I35" s="65" t="s">
        <v>339</v>
      </c>
      <c r="J35" s="65" t="s">
        <v>283</v>
      </c>
      <c r="K35" s="65" t="s">
        <v>301</v>
      </c>
      <c r="L35" s="65" t="s">
        <v>341</v>
      </c>
      <c r="M35" s="65" t="s">
        <v>286</v>
      </c>
      <c r="O35" s="65"/>
      <c r="P35" s="65" t="s">
        <v>300</v>
      </c>
      <c r="Q35" s="65" t="s">
        <v>350</v>
      </c>
      <c r="R35" s="65" t="s">
        <v>301</v>
      </c>
      <c r="S35" s="65" t="s">
        <v>280</v>
      </c>
      <c r="T35" s="65" t="s">
        <v>286</v>
      </c>
      <c r="V35" s="65"/>
      <c r="W35" s="65" t="s">
        <v>339</v>
      </c>
      <c r="X35" s="65" t="s">
        <v>283</v>
      </c>
      <c r="Y35" s="65" t="s">
        <v>301</v>
      </c>
      <c r="Z35" s="65" t="s">
        <v>280</v>
      </c>
      <c r="AA35" s="65" t="s">
        <v>333</v>
      </c>
      <c r="AC35" s="65"/>
      <c r="AD35" s="65" t="s">
        <v>300</v>
      </c>
      <c r="AE35" s="65" t="s">
        <v>283</v>
      </c>
      <c r="AF35" s="65" t="s">
        <v>301</v>
      </c>
      <c r="AG35" s="65" t="s">
        <v>280</v>
      </c>
      <c r="AH35" s="65" t="s">
        <v>286</v>
      </c>
      <c r="AJ35" s="65"/>
      <c r="AK35" s="65" t="s">
        <v>300</v>
      </c>
      <c r="AL35" s="65" t="s">
        <v>283</v>
      </c>
      <c r="AM35" s="65" t="s">
        <v>351</v>
      </c>
      <c r="AN35" s="65" t="s">
        <v>280</v>
      </c>
      <c r="AO35" s="65" t="s">
        <v>332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360.84127999999998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900.48140000000001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2734.3123000000001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1701.7711999999999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45.173634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88.753944000000004</v>
      </c>
    </row>
    <row r="43" spans="1:68" x14ac:dyDescent="0.3">
      <c r="A43" s="66" t="s">
        <v>287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288</v>
      </c>
      <c r="B44" s="67"/>
      <c r="C44" s="67"/>
      <c r="D44" s="67"/>
      <c r="E44" s="67"/>
      <c r="F44" s="67"/>
      <c r="H44" s="67" t="s">
        <v>289</v>
      </c>
      <c r="I44" s="67"/>
      <c r="J44" s="67"/>
      <c r="K44" s="67"/>
      <c r="L44" s="67"/>
      <c r="M44" s="67"/>
      <c r="O44" s="67" t="s">
        <v>352</v>
      </c>
      <c r="P44" s="67"/>
      <c r="Q44" s="67"/>
      <c r="R44" s="67"/>
      <c r="S44" s="67"/>
      <c r="T44" s="67"/>
      <c r="V44" s="67" t="s">
        <v>321</v>
      </c>
      <c r="W44" s="67"/>
      <c r="X44" s="67"/>
      <c r="Y44" s="67"/>
      <c r="Z44" s="67"/>
      <c r="AA44" s="67"/>
      <c r="AC44" s="67" t="s">
        <v>290</v>
      </c>
      <c r="AD44" s="67"/>
      <c r="AE44" s="67"/>
      <c r="AF44" s="67"/>
      <c r="AG44" s="67"/>
      <c r="AH44" s="67"/>
      <c r="AJ44" s="67" t="s">
        <v>291</v>
      </c>
      <c r="AK44" s="67"/>
      <c r="AL44" s="67"/>
      <c r="AM44" s="67"/>
      <c r="AN44" s="67"/>
      <c r="AO44" s="67"/>
      <c r="AQ44" s="67" t="s">
        <v>353</v>
      </c>
      <c r="AR44" s="67"/>
      <c r="AS44" s="67"/>
      <c r="AT44" s="67"/>
      <c r="AU44" s="67"/>
      <c r="AV44" s="67"/>
      <c r="AX44" s="67" t="s">
        <v>354</v>
      </c>
      <c r="AY44" s="67"/>
      <c r="AZ44" s="67"/>
      <c r="BA44" s="67"/>
      <c r="BB44" s="67"/>
      <c r="BC44" s="67"/>
      <c r="BE44" s="67" t="s">
        <v>292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300</v>
      </c>
      <c r="C45" s="65" t="s">
        <v>283</v>
      </c>
      <c r="D45" s="65" t="s">
        <v>338</v>
      </c>
      <c r="E45" s="65" t="s">
        <v>280</v>
      </c>
      <c r="F45" s="65" t="s">
        <v>286</v>
      </c>
      <c r="H45" s="65"/>
      <c r="I45" s="65" t="s">
        <v>300</v>
      </c>
      <c r="J45" s="65" t="s">
        <v>283</v>
      </c>
      <c r="K45" s="65" t="s">
        <v>301</v>
      </c>
      <c r="L45" s="65" t="s">
        <v>280</v>
      </c>
      <c r="M45" s="65" t="s">
        <v>331</v>
      </c>
      <c r="O45" s="65"/>
      <c r="P45" s="65" t="s">
        <v>300</v>
      </c>
      <c r="Q45" s="65" t="s">
        <v>283</v>
      </c>
      <c r="R45" s="65" t="s">
        <v>301</v>
      </c>
      <c r="S45" s="65" t="s">
        <v>344</v>
      </c>
      <c r="T45" s="65" t="s">
        <v>333</v>
      </c>
      <c r="V45" s="65"/>
      <c r="W45" s="65" t="s">
        <v>300</v>
      </c>
      <c r="X45" s="65" t="s">
        <v>350</v>
      </c>
      <c r="Y45" s="65" t="s">
        <v>347</v>
      </c>
      <c r="Z45" s="65" t="s">
        <v>280</v>
      </c>
      <c r="AA45" s="65" t="s">
        <v>286</v>
      </c>
      <c r="AC45" s="65"/>
      <c r="AD45" s="65" t="s">
        <v>355</v>
      </c>
      <c r="AE45" s="65" t="s">
        <v>283</v>
      </c>
      <c r="AF45" s="65" t="s">
        <v>347</v>
      </c>
      <c r="AG45" s="65" t="s">
        <v>280</v>
      </c>
      <c r="AH45" s="65" t="s">
        <v>331</v>
      </c>
      <c r="AJ45" s="65"/>
      <c r="AK45" s="65" t="s">
        <v>300</v>
      </c>
      <c r="AL45" s="65" t="s">
        <v>283</v>
      </c>
      <c r="AM45" s="65" t="s">
        <v>347</v>
      </c>
      <c r="AN45" s="65" t="s">
        <v>280</v>
      </c>
      <c r="AO45" s="65" t="s">
        <v>332</v>
      </c>
      <c r="AQ45" s="65"/>
      <c r="AR45" s="65" t="s">
        <v>300</v>
      </c>
      <c r="AS45" s="65" t="s">
        <v>283</v>
      </c>
      <c r="AT45" s="65" t="s">
        <v>351</v>
      </c>
      <c r="AU45" s="65" t="s">
        <v>341</v>
      </c>
      <c r="AV45" s="65" t="s">
        <v>286</v>
      </c>
      <c r="AX45" s="65"/>
      <c r="AY45" s="65" t="s">
        <v>300</v>
      </c>
      <c r="AZ45" s="65" t="s">
        <v>283</v>
      </c>
      <c r="BA45" s="65" t="s">
        <v>301</v>
      </c>
      <c r="BB45" s="65" t="s">
        <v>280</v>
      </c>
      <c r="BC45" s="65" t="s">
        <v>286</v>
      </c>
      <c r="BE45" s="65"/>
      <c r="BF45" s="65" t="s">
        <v>300</v>
      </c>
      <c r="BG45" s="65" t="s">
        <v>350</v>
      </c>
      <c r="BH45" s="65" t="s">
        <v>301</v>
      </c>
      <c r="BI45" s="65" t="s">
        <v>340</v>
      </c>
      <c r="BJ45" s="65" t="s">
        <v>286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10.021827999999999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7.7198760000000002</v>
      </c>
      <c r="O46" s="65" t="s">
        <v>293</v>
      </c>
      <c r="P46" s="65">
        <v>600</v>
      </c>
      <c r="Q46" s="65">
        <v>800</v>
      </c>
      <c r="R46" s="65">
        <v>0</v>
      </c>
      <c r="S46" s="65">
        <v>10000</v>
      </c>
      <c r="T46" s="65">
        <v>798.51980000000003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1.1266516000000001E-2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2.5104012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80.513596000000007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68.765600000000006</v>
      </c>
      <c r="AX46" s="65" t="s">
        <v>322</v>
      </c>
      <c r="AY46" s="65"/>
      <c r="AZ46" s="65"/>
      <c r="BA46" s="65"/>
      <c r="BB46" s="65"/>
      <c r="BC46" s="65"/>
      <c r="BE46" s="65" t="s">
        <v>294</v>
      </c>
      <c r="BF46" s="65"/>
      <c r="BG46" s="65"/>
      <c r="BH46" s="65"/>
      <c r="BI46" s="65"/>
      <c r="BJ46" s="65"/>
    </row>
  </sheetData>
  <mergeCells count="38"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20" sqref="I20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323</v>
      </c>
      <c r="B2" s="61" t="s">
        <v>324</v>
      </c>
      <c r="C2" s="61" t="s">
        <v>276</v>
      </c>
      <c r="D2" s="61">
        <v>71</v>
      </c>
      <c r="E2" s="61">
        <v>1871.6832999999999</v>
      </c>
      <c r="F2" s="61">
        <v>183.46236999999999</v>
      </c>
      <c r="G2" s="61">
        <v>28.081914999999999</v>
      </c>
      <c r="H2" s="61">
        <v>17.641548</v>
      </c>
      <c r="I2" s="61">
        <v>10.440365</v>
      </c>
      <c r="J2" s="61">
        <v>56.286327</v>
      </c>
      <c r="K2" s="61">
        <v>30.568663000000001</v>
      </c>
      <c r="L2" s="61">
        <v>25.717666999999999</v>
      </c>
      <c r="M2" s="61">
        <v>16.702580000000001</v>
      </c>
      <c r="N2" s="61">
        <v>2.041175</v>
      </c>
      <c r="O2" s="61">
        <v>9.0081469999999992</v>
      </c>
      <c r="P2" s="61">
        <v>790.9325</v>
      </c>
      <c r="Q2" s="61">
        <v>13.197595</v>
      </c>
      <c r="R2" s="61">
        <v>332.04946999999999</v>
      </c>
      <c r="S2" s="61">
        <v>90.831824999999995</v>
      </c>
      <c r="T2" s="61">
        <v>2894.6118000000001</v>
      </c>
      <c r="U2" s="61">
        <v>2.1119119999999998</v>
      </c>
      <c r="V2" s="61">
        <v>10.792324000000001</v>
      </c>
      <c r="W2" s="61">
        <v>111.98639</v>
      </c>
      <c r="X2" s="61">
        <v>34.941333999999998</v>
      </c>
      <c r="Y2" s="61">
        <v>1.0795789</v>
      </c>
      <c r="Z2" s="61">
        <v>1.0407006999999999</v>
      </c>
      <c r="AA2" s="61">
        <v>10.071866999999999</v>
      </c>
      <c r="AB2" s="61">
        <v>1.1047807999999999</v>
      </c>
      <c r="AC2" s="61">
        <v>300.18650000000002</v>
      </c>
      <c r="AD2" s="61">
        <v>6.3852719999999996</v>
      </c>
      <c r="AE2" s="61">
        <v>2.1743389999999998</v>
      </c>
      <c r="AF2" s="61">
        <v>0.35696994999999998</v>
      </c>
      <c r="AG2" s="61">
        <v>360.84127999999998</v>
      </c>
      <c r="AH2" s="61">
        <v>218.85822999999999</v>
      </c>
      <c r="AI2" s="61">
        <v>141.98303000000001</v>
      </c>
      <c r="AJ2" s="61">
        <v>900.48140000000001</v>
      </c>
      <c r="AK2" s="61">
        <v>2734.3123000000001</v>
      </c>
      <c r="AL2" s="61">
        <v>45.173634</v>
      </c>
      <c r="AM2" s="61">
        <v>1701.7711999999999</v>
      </c>
      <c r="AN2" s="61">
        <v>88.753944000000004</v>
      </c>
      <c r="AO2" s="61">
        <v>10.021827999999999</v>
      </c>
      <c r="AP2" s="61">
        <v>7.0690416999999997</v>
      </c>
      <c r="AQ2" s="61">
        <v>2.9527857000000002</v>
      </c>
      <c r="AR2" s="61">
        <v>7.7198760000000002</v>
      </c>
      <c r="AS2" s="61">
        <v>798.51980000000003</v>
      </c>
      <c r="AT2" s="61">
        <v>1.1266516000000001E-2</v>
      </c>
      <c r="AU2" s="61">
        <v>2.5104012</v>
      </c>
      <c r="AV2" s="61">
        <v>80.513596000000007</v>
      </c>
      <c r="AW2" s="61">
        <v>68.765600000000006</v>
      </c>
      <c r="AX2" s="61">
        <v>5.1874995E-2</v>
      </c>
      <c r="AY2" s="61">
        <v>0.75691503000000004</v>
      </c>
      <c r="AZ2" s="61">
        <v>269.76616999999999</v>
      </c>
      <c r="BA2" s="61">
        <v>30.123072000000001</v>
      </c>
      <c r="BB2" s="61">
        <v>7.5011063</v>
      </c>
      <c r="BC2" s="61">
        <v>8.6679539999999999</v>
      </c>
      <c r="BD2" s="61">
        <v>13.945107999999999</v>
      </c>
      <c r="BE2" s="61">
        <v>1.3224982000000001</v>
      </c>
      <c r="BF2" s="61">
        <v>7.8613619999999997</v>
      </c>
      <c r="BG2" s="61">
        <v>1.1518281E-3</v>
      </c>
      <c r="BH2" s="61">
        <v>5.6597847E-3</v>
      </c>
      <c r="BI2" s="61">
        <v>4.1862562999999998E-3</v>
      </c>
      <c r="BJ2" s="61">
        <v>3.5885449999999999E-2</v>
      </c>
      <c r="BK2" s="61">
        <v>8.8602166000000004E-5</v>
      </c>
      <c r="BL2" s="61">
        <v>5.8902690000000001E-2</v>
      </c>
      <c r="BM2" s="61">
        <v>0.99523896000000001</v>
      </c>
      <c r="BN2" s="61">
        <v>0.1944285</v>
      </c>
      <c r="BO2" s="61">
        <v>22.854671</v>
      </c>
      <c r="BP2" s="61">
        <v>3.5535890000000001</v>
      </c>
      <c r="BQ2" s="61">
        <v>8.1476500000000005</v>
      </c>
      <c r="BR2" s="61">
        <v>33.125076</v>
      </c>
      <c r="BS2" s="61">
        <v>18.927855999999998</v>
      </c>
      <c r="BT2" s="61">
        <v>3.2890524999999999</v>
      </c>
      <c r="BU2" s="61">
        <v>2.1773290000000001E-2</v>
      </c>
      <c r="BV2" s="61">
        <v>1.7293684E-2</v>
      </c>
      <c r="BW2" s="61">
        <v>0.23603424000000001</v>
      </c>
      <c r="BX2" s="61">
        <v>0.50894479999999997</v>
      </c>
      <c r="BY2" s="61">
        <v>7.9290849999999996E-2</v>
      </c>
      <c r="BZ2" s="61">
        <v>1.2321878E-4</v>
      </c>
      <c r="CA2" s="61">
        <v>0.89297740000000003</v>
      </c>
      <c r="CB2" s="61">
        <v>1.2541943E-2</v>
      </c>
      <c r="CC2" s="61">
        <v>0.12922354</v>
      </c>
      <c r="CD2" s="61">
        <v>0.61398540000000001</v>
      </c>
      <c r="CE2" s="61">
        <v>6.2535170000000001E-2</v>
      </c>
      <c r="CF2" s="61">
        <v>0.18337086999999999</v>
      </c>
      <c r="CG2" s="61">
        <v>0</v>
      </c>
      <c r="CH2" s="61">
        <v>2.8823283000000002E-2</v>
      </c>
      <c r="CI2" s="61">
        <v>7.7246405000000002E-8</v>
      </c>
      <c r="CJ2" s="61">
        <v>1.2762989</v>
      </c>
      <c r="CK2" s="61">
        <v>1.6758326E-2</v>
      </c>
      <c r="CL2" s="61">
        <v>0.53463875999999999</v>
      </c>
      <c r="CM2" s="61">
        <v>0.96064912999999996</v>
      </c>
      <c r="CN2" s="61">
        <v>1793.7123999999999</v>
      </c>
      <c r="CO2" s="61">
        <v>3193.4025999999999</v>
      </c>
      <c r="CP2" s="61">
        <v>2005.3951</v>
      </c>
      <c r="CQ2" s="61">
        <v>573.92499999999995</v>
      </c>
      <c r="CR2" s="61">
        <v>365.12857000000002</v>
      </c>
      <c r="CS2" s="61">
        <v>260.65485000000001</v>
      </c>
      <c r="CT2" s="61">
        <v>1877.2327</v>
      </c>
      <c r="CU2" s="61">
        <v>1175.4277</v>
      </c>
      <c r="CV2" s="61">
        <v>824.25696000000005</v>
      </c>
      <c r="CW2" s="61">
        <v>1318.9595999999999</v>
      </c>
      <c r="CX2" s="61">
        <v>396.67302999999998</v>
      </c>
      <c r="CY2" s="61">
        <v>2155.7424000000001</v>
      </c>
      <c r="CZ2" s="61">
        <v>969.83150000000001</v>
      </c>
      <c r="DA2" s="61">
        <v>3025.6113</v>
      </c>
      <c r="DB2" s="61">
        <v>2517.3850000000002</v>
      </c>
      <c r="DC2" s="61">
        <v>4641.9497000000001</v>
      </c>
      <c r="DD2" s="61">
        <v>6823.7983000000004</v>
      </c>
      <c r="DE2" s="61">
        <v>1458.4131</v>
      </c>
      <c r="DF2" s="61">
        <v>2675.1786999999999</v>
      </c>
      <c r="DG2" s="61">
        <v>1694.2299</v>
      </c>
      <c r="DH2" s="61">
        <v>64.133315999999994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30.123072000000001</v>
      </c>
      <c r="B6">
        <f>BB2</f>
        <v>7.5011063</v>
      </c>
      <c r="C6">
        <f>BC2</f>
        <v>8.6679539999999999</v>
      </c>
      <c r="D6">
        <f>BD2</f>
        <v>13.945107999999999</v>
      </c>
    </row>
    <row r="7" spans="1:113" x14ac:dyDescent="0.3">
      <c r="B7">
        <f>ROUND(B6/MAX($B$6,$C$6,$D$6),1)</f>
        <v>0.5</v>
      </c>
      <c r="C7">
        <f>ROUND(C6/MAX($B$6,$C$6,$D$6),1)</f>
        <v>0.6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18986</v>
      </c>
      <c r="C2" s="56">
        <f ca="1">YEAR(TODAY())-YEAR(B2)+IF(TODAY()&gt;=DATE(YEAR(TODAY()),MONTH(B2),DAY(B2)),0,-1)</f>
        <v>71</v>
      </c>
      <c r="E2" s="52">
        <v>161.19999999999999</v>
      </c>
      <c r="F2" s="53" t="s">
        <v>39</v>
      </c>
      <c r="G2" s="52">
        <v>65.2</v>
      </c>
      <c r="H2" s="51" t="s">
        <v>41</v>
      </c>
      <c r="I2" s="72">
        <f>ROUND(G3/E3^2,1)</f>
        <v>25.1</v>
      </c>
    </row>
    <row r="3" spans="1:9" x14ac:dyDescent="0.3">
      <c r="E3" s="51">
        <f>E2/100</f>
        <v>1.6119999999999999</v>
      </c>
      <c r="F3" s="51" t="s">
        <v>40</v>
      </c>
      <c r="G3" s="51">
        <f>G2</f>
        <v>65.2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45015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최현수, ID : H1310277)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03월 31일 14:34:25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G6" sqref="AG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45015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71</v>
      </c>
      <c r="G12" s="94"/>
      <c r="H12" s="94"/>
      <c r="I12" s="94"/>
      <c r="K12" s="123">
        <f>'개인정보 및 신체계측 입력'!E2</f>
        <v>161.19999999999999</v>
      </c>
      <c r="L12" s="124"/>
      <c r="M12" s="117">
        <f>'개인정보 및 신체계측 입력'!G2</f>
        <v>65.2</v>
      </c>
      <c r="N12" s="118"/>
      <c r="O12" s="113" t="s">
        <v>271</v>
      </c>
      <c r="P12" s="107"/>
      <c r="Q12" s="90">
        <f>'개인정보 및 신체계측 입력'!I2</f>
        <v>25.1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최현수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68.498999999999995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10.484999999999999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21.015999999999998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0.5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0.6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9.6</v>
      </c>
      <c r="L72" s="36" t="s">
        <v>53</v>
      </c>
      <c r="M72" s="36">
        <f>ROUND('DRIs DATA'!K8,1)</f>
        <v>2.2000000000000002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44.27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89.94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34.94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73.650000000000006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45.11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182.29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100.22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2023-03-31T05:39:34Z</dcterms:modified>
</cp:coreProperties>
</file>