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<sst xmlns="http://schemas.openxmlformats.org/spreadsheetml/2006/main" count="692" uniqueCount="337">
  <si>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</si>
  <si>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</si>
  <si>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</si>
  <si>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</si>
  <si>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</si>
  <si>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</si>
  <si>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</si>
  <si>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</si>
  <si>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</si>
  <si>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</si>
  <si>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</si>
  <si>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</si>
  <si>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</si>
  <si>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</si>
  <si>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</si>
  <si>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</si>
  <si>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</si>
  <si>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</si>
  <si>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</si>
  <si>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</si>
  <si>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</si>
  <si>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</si>
  <si>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</si>
  <si>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</si>
  <si>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</si>
  <si>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</si>
  <si>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</si>
  <si>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</si>
  <si>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</si>
  <si>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</si>
  <si>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</si>
  <si>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</si>
  <si>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</si>
  <si>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</si>
  <si>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</si>
  <si>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</si>
  <si>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</si>
  <si>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</si>
  <si>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</si>
  <si>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</si>
  <si>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</si>
  <si>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</si>
  <si>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</si>
  <si>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</si>
  <si>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</si>
  <si>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</si>
  <si>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</si>
  <si>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</si>
  <si>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</si>
  <si>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</si>
  <si>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</si>
  <si>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</si>
  <si>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</si>
  <si>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</si>
  <si>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</si>
  <si>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</si>
  <si>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</si>
  <si>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</si>
  <si>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</si>
  <si>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</si>
  <si>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</si>
  <si>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</si>
  <si>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</si>
  <si>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</si>
  <si>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</si>
  <si>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</si>
  <si>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</si>
  <si>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</si>
  <si>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</si>
  <si>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</si>
  <si>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</si>
  <si>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</si>
  <si>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</si>
  <si>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</si>
  <si>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</si>
  <si>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</si>
  <si>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</si>
  <si>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</si>
  <si>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</si>
  <si>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</si>
  <si>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</si>
  <si>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</si>
  <si>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</si>
  <si>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</si>
  <si>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</si>
  <si>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</si>
  <si>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</si>
  <si>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</si>
  <si>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</si>
  <si>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</si>
  <si>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</si>
  <si>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</si>
  <si>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</si>
  <si>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</si>
  <si>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</si>
  <si>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</si>
  <si>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</si>
  <si>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</si>
  <si>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</si>
  <si>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</si>
  <si>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</si>
  <si>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</si>
  <si>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</si>
  <si>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</si>
  <si>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</si>
  <si>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</si>
  <si>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</si>
  <si>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</si>
  <si>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</si>
  <si>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</si>
  <si>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</si>
  <si>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</si>
  <si>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</si>
  <si>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</si>
  <si>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</si>
  <si>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</si>
  <si>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</si>
  <si>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</si>
  <si>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</si>
  <si>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</si>
  <si>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</si>
  <si>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</si>
  <si>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</si>
  <si>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</si>
  <si>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</si>
  <si>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</si>
  <si>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</si>
  <si>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</si>
  <si>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</si>
  <si>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</si>
  <si>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</si>
  <si>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</si>
  <si>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</si>
  <si>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</si>
  <si>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</si>
  <si>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</si>
  <si>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</si>
  <si>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</si>
  <si>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</si>
  <si>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</si>
  <si>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</si>
  <si>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</si>
  <si>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</si>
  <si>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</si>
  <si>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</si>
  <si>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</si>
  <si>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</si>
  <si>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</si>
  <si>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</si>
  <si>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</si>
  <si>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</si>
  <si>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</si>
  <si>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</si>
  <si>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</si>
  <si>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</si>
  <si>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</si>
  <si>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</si>
  <si>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</si>
  <si>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</si>
  <si>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</si>
  <si>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</si>
  <si>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</si>
  <si>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</si>
  <si>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</si>
  <si>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</si>
  <si>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</si>
  <si>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</si>
  <si>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</si>
  <si>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</si>
  <si>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</si>
  <si>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</si>
  <si>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</si>
  <si>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</si>
  <si>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</si>
  <si>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</si>
  <si>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</si>
  <si>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</si>
  <si>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</si>
  <si>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</si>
  <si>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</si>
  <si>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</si>
  <si>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</si>
  <si>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</si>
  <si>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</si>
  <si>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</si>
  <si>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</si>
  <si>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</si>
  <si>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</si>
  <si>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</si>
  <si>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</si>
  <si>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</si>
  <si>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</si>
  <si>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</si>
  <si>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</si>
  <si>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</si>
  <si>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</si>
  <si>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</si>
  <si>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</si>
  <si>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</si>
  <si>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</si>
  <si>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</si>
  <si>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</si>
  <si>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</si>
  <si>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</si>
  <si>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</si>
  <si>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</si>
  <si>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</si>
  <si>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</si>
  <si>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</si>
  <si>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</si>
  <si>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</si>
  <si>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</si>
  <si>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</si>
  <si>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</si>
  <si>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</si>
  <si>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</si>
  <si>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</si>
  <si>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</si>
  <si>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</si>
  <si>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</si>
  <si>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</si>
  <si>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</si>
  <si>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</si>
  <si>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</si>
  <si>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</si>
  <si>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</si>
  <si>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</si>
  <si>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</si>
  <si>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</si>
  <si>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</si>
  <si>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</si>
  <si>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</si>
  <si>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</si>
  <si>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</si>
  <si>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</si>
  <si>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</si>
  <si>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</si>
  <si>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</si>
  <si>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</si>
  <si>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</si>
  <si>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</si>
  <si>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</si>
  <si>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</si>
  <si>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</si>
  <si>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</si>
  <si>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</si>
  <si>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</si>
  <si>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</si>
  <si>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</si>
  <si>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</si>
  <si>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</si>
  <si>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</si>
  <si>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</si>
  <si>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</si>
  <si>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</si>
  <si>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</si>
  <si>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</si>
  <si>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</si>
  <si>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</si>
  <si>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</si>
  <si>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</si>
  <si>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</si>
  <si>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</si>
  <si>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</si>
  <si>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</si>
  <si>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</si>
  <si>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</si>
  <si>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</si>
  <si>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</si>
  <si>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</si>
  <si>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</si>
  <si>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</si>
  <si>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</si>
  <si>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</si>
  <si>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</si>
  <si>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</si>
  <si>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</si>
  <si>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</si>
  <si>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</si>
  <si>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</si>
  <si>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</si>
  <si>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상한섭취량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</si>
  <si>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</si>
  <si>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</si>
  <si>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</si>
  <si>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권장섭취량</t>
    <phoneticPr fontId="1" type="noConversion"/>
  </si>
  <si>
    <t>인</t>
    <phoneticPr fontId="1" type="noConversion"/>
  </si>
  <si>
    <t>염소</t>
    <phoneticPr fontId="1" type="noConversion"/>
  </si>
  <si>
    <t>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</si>
  <si>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</si>
  <si>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</si>
  <si>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</si>
  <si>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</si>
  <si>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</si>
  <si>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</si>
  <si>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</si>
  <si>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</si>
  <si>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</si>
  <si>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</si>
  <si>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</si>
  <si>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</si>
  <si>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</si>
  <si>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</si>
  <si>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</si>
  <si>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</si>
  <si>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</si>
  <si>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</si>
  <si>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</si>
  <si>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</si>
  <si>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</si>
  <si>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</si>
  <si>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</si>
  <si>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</si>
  <si>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</si>
  <si>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</si>
  <si>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</si>
  <si>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</si>
  <si>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</si>
  <si>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</si>
  <si>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</si>
  <si>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</si>
  <si>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</si>
  <si>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</si>
  <si>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</si>
  <si>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</si>
  <si>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</si>
  <si>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</si>
  <si>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칼륨</t>
    <phoneticPr fontId="1" type="noConversion"/>
  </si>
  <si>
    <t>마그네슘</t>
    <phoneticPr fontId="1" type="noConversion"/>
  </si>
  <si>
    <t>구리</t>
    <phoneticPr fontId="1" type="noConversion"/>
  </si>
  <si>
    <t>불소</t>
    <phoneticPr fontId="1" type="noConversion"/>
  </si>
  <si>
    <t>몰리브덴</t>
    <phoneticPr fontId="1" type="noConversion"/>
  </si>
  <si>
    <t>몰리브덴(ug/일)</t>
    <phoneticPr fontId="1" type="noConversion"/>
  </si>
  <si>
    <t>H1310278</t>
  </si>
  <si>
    <t>정영환</t>
  </si>
  <si>
    <t>(설문지 : FFQ 95문항 설문지, 사용자 : 정영환, ID : H1310278)</t>
  </si>
  <si>
    <t>2023년 03월 31일 14:35:22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</si>
</sst>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186.10889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238184"/>
        <c:axId val="415239360"/>
      </c:barChart>
      <c:catAx>
        <c:axId val="41523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239360"/>
        <c:crosses val="autoZero"/>
        <c:auto val="1"/>
        <c:lblAlgn val="ctr"/>
        <c:lblOffset val="100"/>
        <c:noMultiLvlLbl val="0"/>
      </c:catAx>
      <c:valAx>
        <c:axId val="41523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238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5.6763870000000001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461240"/>
        <c:axId val="533455360"/>
      </c:barChart>
      <c:catAx>
        <c:axId val="53346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55360"/>
        <c:crosses val="autoZero"/>
        <c:auto val="1"/>
        <c:lblAlgn val="ctr"/>
        <c:lblOffset val="100"/>
        <c:noMultiLvlLbl val="0"/>
      </c:catAx>
      <c:valAx>
        <c:axId val="533455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46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2.4266375999999998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86672"/>
        <c:axId val="533383144"/>
      </c:barChart>
      <c:catAx>
        <c:axId val="53338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83144"/>
        <c:crosses val="autoZero"/>
        <c:auto val="1"/>
        <c:lblAlgn val="ctr"/>
        <c:lblOffset val="100"/>
        <c:noMultiLvlLbl val="0"/>
      </c:catAx>
      <c:valAx>
        <c:axId val="533383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8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2791.5963999999999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87456"/>
        <c:axId val="533381576"/>
      </c:barChart>
      <c:catAx>
        <c:axId val="53338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81576"/>
        <c:crosses val="autoZero"/>
        <c:auto val="1"/>
        <c:lblAlgn val="ctr"/>
        <c:lblOffset val="100"/>
        <c:noMultiLvlLbl val="0"/>
      </c:catAx>
      <c:valAx>
        <c:axId val="533381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8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7171.9984999999997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87848"/>
        <c:axId val="533385104"/>
      </c:barChart>
      <c:catAx>
        <c:axId val="53338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85104"/>
        <c:crosses val="autoZero"/>
        <c:auto val="1"/>
        <c:lblAlgn val="ctr"/>
        <c:lblOffset val="100"/>
        <c:noMultiLvlLbl val="0"/>
      </c:catAx>
      <c:valAx>
        <c:axId val="5333851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87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344.90996999999999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83536"/>
        <c:axId val="533385496"/>
      </c:barChart>
      <c:catAx>
        <c:axId val="53338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85496"/>
        <c:crosses val="autoZero"/>
        <c:auto val="1"/>
        <c:lblAlgn val="ctr"/>
        <c:lblOffset val="100"/>
        <c:noMultiLvlLbl val="0"/>
      </c:catAx>
      <c:valAx>
        <c:axId val="533385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8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317.99005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88240"/>
        <c:axId val="533381184"/>
      </c:barChart>
      <c:catAx>
        <c:axId val="53338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81184"/>
        <c:crosses val="autoZero"/>
        <c:auto val="1"/>
        <c:lblAlgn val="ctr"/>
        <c:lblOffset val="100"/>
        <c:noMultiLvlLbl val="0"/>
      </c:catAx>
      <c:valAx>
        <c:axId val="533381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8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26.837036000000001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81968"/>
        <c:axId val="533382360"/>
      </c:barChart>
      <c:catAx>
        <c:axId val="53338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82360"/>
        <c:crosses val="autoZero"/>
        <c:auto val="1"/>
        <c:lblAlgn val="ctr"/>
        <c:lblOffset val="100"/>
        <c:noMultiLvlLbl val="0"/>
      </c:catAx>
      <c:valAx>
        <c:axId val="533382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8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1430.2452000000001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84320"/>
        <c:axId val="647456736"/>
      </c:barChart>
      <c:catAx>
        <c:axId val="53338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7456736"/>
        <c:crosses val="autoZero"/>
        <c:auto val="1"/>
        <c:lblAlgn val="ctr"/>
        <c:lblOffset val="100"/>
        <c:noMultiLvlLbl val="0"/>
      </c:catAx>
      <c:valAx>
        <c:axId val="647456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8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2.8897320000000001E-2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7458696"/>
        <c:axId val="647459088"/>
      </c:barChart>
      <c:catAx>
        <c:axId val="647458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7459088"/>
        <c:crosses val="autoZero"/>
        <c:auto val="1"/>
        <c:lblAlgn val="ctr"/>
        <c:lblOffset val="100"/>
        <c:noMultiLvlLbl val="0"/>
      </c:catAx>
      <c:valAx>
        <c:axId val="647459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745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5.7407956000000002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7462224"/>
        <c:axId val="647455168"/>
      </c:barChart>
      <c:catAx>
        <c:axId val="64746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7455168"/>
        <c:crosses val="autoZero"/>
        <c:auto val="1"/>
        <c:lblAlgn val="ctr"/>
        <c:lblOffset val="100"/>
        <c:noMultiLvlLbl val="0"/>
      </c:catAx>
      <c:valAx>
        <c:axId val="64745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746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55.280106000000004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241320"/>
        <c:axId val="415241712"/>
      </c:barChart>
      <c:catAx>
        <c:axId val="415241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241712"/>
        <c:crosses val="autoZero"/>
        <c:auto val="1"/>
        <c:lblAlgn val="ctr"/>
        <c:lblOffset val="100"/>
        <c:noMultiLvlLbl val="0"/>
      </c:catAx>
      <c:valAx>
        <c:axId val="415241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241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1050.1270999999999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7459872"/>
        <c:axId val="647455560"/>
      </c:barChart>
      <c:catAx>
        <c:axId val="64745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7455560"/>
        <c:crosses val="autoZero"/>
        <c:auto val="1"/>
        <c:lblAlgn val="ctr"/>
        <c:lblOffset val="100"/>
        <c:noMultiLvlLbl val="0"/>
      </c:catAx>
      <c:valAx>
        <c:axId val="647455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745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228.45049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7456344"/>
        <c:axId val="647455952"/>
      </c:barChart>
      <c:catAx>
        <c:axId val="647456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7455952"/>
        <c:crosses val="autoZero"/>
        <c:auto val="1"/>
        <c:lblAlgn val="ctr"/>
        <c:lblOffset val="100"/>
        <c:noMultiLvlLbl val="0"/>
      </c:catAx>
      <c:valAx>
        <c:axId val="647455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7456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11.186</c:v>
                </c:pt>
                <c:pt idx="1">
                  <c:v>17.835000000000001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47457128"/>
        <c:axId val="647457520"/>
      </c:barChart>
      <c:catAx>
        <c:axId val="64745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7457520"/>
        <c:crosses val="autoZero"/>
        <c:auto val="1"/>
        <c:lblAlgn val="ctr"/>
        <c:lblOffset val="100"/>
        <c:noMultiLvlLbl val="0"/>
      </c:catAx>
      <c:valAx>
        <c:axId val="64745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7457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33.858400000000003</c:v>
                </c:pt>
                <c:pt idx="1">
                  <c:v>42.13711</c:v>
                </c:pt>
                <c:pt idx="2">
                  <c:v>34.383082999999999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1608.1211000000001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7459480"/>
        <c:axId val="647461048"/>
      </c:barChart>
      <c:catAx>
        <c:axId val="647459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7461048"/>
        <c:crosses val="autoZero"/>
        <c:auto val="1"/>
        <c:lblAlgn val="ctr"/>
        <c:lblOffset val="100"/>
        <c:noMultiLvlLbl val="0"/>
      </c:catAx>
      <c:valAx>
        <c:axId val="647461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7459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48.730130000000003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935264"/>
        <c:axId val="571937224"/>
      </c:barChart>
      <c:catAx>
        <c:axId val="57193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937224"/>
        <c:crosses val="autoZero"/>
        <c:auto val="1"/>
        <c:lblAlgn val="ctr"/>
        <c:lblOffset val="100"/>
        <c:noMultiLvlLbl val="0"/>
      </c:catAx>
      <c:valAx>
        <c:axId val="571937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3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58.75</c:v>
                </c:pt>
                <c:pt idx="1">
                  <c:v>14.635</c:v>
                </c:pt>
                <c:pt idx="2">
                  <c:v>26.614999999999998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932912"/>
        <c:axId val="571932128"/>
      </c:barChart>
      <c:catAx>
        <c:axId val="57193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932128"/>
        <c:crosses val="autoZero"/>
        <c:auto val="1"/>
        <c:lblAlgn val="ctr"/>
        <c:lblOffset val="100"/>
        <c:noMultiLvlLbl val="0"/>
      </c:catAx>
      <c:valAx>
        <c:axId val="571932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3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3646.8993999999998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933696"/>
        <c:axId val="571931736"/>
      </c:barChart>
      <c:catAx>
        <c:axId val="57193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931736"/>
        <c:crosses val="autoZero"/>
        <c:auto val="1"/>
        <c:lblAlgn val="ctr"/>
        <c:lblOffset val="100"/>
        <c:noMultiLvlLbl val="0"/>
      </c:catAx>
      <c:valAx>
        <c:axId val="571931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3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282.98397999999997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934088"/>
        <c:axId val="571936048"/>
      </c:barChart>
      <c:catAx>
        <c:axId val="571934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936048"/>
        <c:crosses val="autoZero"/>
        <c:auto val="1"/>
        <c:lblAlgn val="ctr"/>
        <c:lblOffset val="100"/>
        <c:noMultiLvlLbl val="0"/>
      </c:catAx>
      <c:valAx>
        <c:axId val="571936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34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1433.6212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934480"/>
        <c:axId val="571934872"/>
      </c:barChart>
      <c:catAx>
        <c:axId val="57193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934872"/>
        <c:crosses val="autoZero"/>
        <c:auto val="1"/>
        <c:lblAlgn val="ctr"/>
        <c:lblOffset val="100"/>
        <c:noMultiLvlLbl val="0"/>
      </c:catAx>
      <c:valAx>
        <c:axId val="571934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3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19.407620999999999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4782272"/>
        <c:axId val="414779136"/>
      </c:barChart>
      <c:catAx>
        <c:axId val="41478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779136"/>
        <c:crosses val="autoZero"/>
        <c:auto val="1"/>
        <c:lblAlgn val="ctr"/>
        <c:lblOffset val="100"/>
        <c:noMultiLvlLbl val="0"/>
      </c:catAx>
      <c:valAx>
        <c:axId val="414779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478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17746.791000000001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936832"/>
        <c:axId val="571938008"/>
      </c:barChart>
      <c:catAx>
        <c:axId val="57193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938008"/>
        <c:crosses val="autoZero"/>
        <c:auto val="1"/>
        <c:lblAlgn val="ctr"/>
        <c:lblOffset val="100"/>
        <c:noMultiLvlLbl val="0"/>
      </c:catAx>
      <c:valAx>
        <c:axId val="571938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3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43.262954999999998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938792"/>
        <c:axId val="565785808"/>
      </c:barChart>
      <c:catAx>
        <c:axId val="571938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785808"/>
        <c:crosses val="autoZero"/>
        <c:auto val="1"/>
        <c:lblAlgn val="ctr"/>
        <c:lblOffset val="100"/>
        <c:noMultiLvlLbl val="0"/>
      </c:catAx>
      <c:valAx>
        <c:axId val="56578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38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7.1414689999999998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786200"/>
        <c:axId val="565781104"/>
      </c:barChart>
      <c:catAx>
        <c:axId val="56578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781104"/>
        <c:crosses val="autoZero"/>
        <c:auto val="1"/>
        <c:lblAlgn val="ctr"/>
        <c:lblOffset val="100"/>
        <c:noMultiLvlLbl val="0"/>
      </c:catAx>
      <c:valAx>
        <c:axId val="56578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78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792.56853999999998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461632"/>
        <c:axId val="533454576"/>
      </c:barChart>
      <c:catAx>
        <c:axId val="53346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54576"/>
        <c:crosses val="autoZero"/>
        <c:auto val="1"/>
        <c:lblAlgn val="ctr"/>
        <c:lblOffset val="100"/>
        <c:noMultiLvlLbl val="0"/>
      </c:catAx>
      <c:valAx>
        <c:axId val="53345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46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3.7965808000000001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462024"/>
        <c:axId val="533459672"/>
      </c:barChart>
      <c:catAx>
        <c:axId val="533462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59672"/>
        <c:crosses val="autoZero"/>
        <c:auto val="1"/>
        <c:lblAlgn val="ctr"/>
        <c:lblOffset val="100"/>
        <c:noMultiLvlLbl val="0"/>
      </c:catAx>
      <c:valAx>
        <c:axId val="533459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462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43.773304000000003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456144"/>
        <c:axId val="533455752"/>
      </c:barChart>
      <c:catAx>
        <c:axId val="53345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55752"/>
        <c:crosses val="autoZero"/>
        <c:auto val="1"/>
        <c:lblAlgn val="ctr"/>
        <c:lblOffset val="100"/>
        <c:noMultiLvlLbl val="0"/>
      </c:catAx>
      <c:valAx>
        <c:axId val="53345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45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7.1414689999999998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457320"/>
        <c:axId val="533458888"/>
      </c:barChart>
      <c:catAx>
        <c:axId val="533457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58888"/>
        <c:crosses val="autoZero"/>
        <c:auto val="1"/>
        <c:lblAlgn val="ctr"/>
        <c:lblOffset val="100"/>
        <c:noMultiLvlLbl val="0"/>
      </c:catAx>
      <c:valAx>
        <c:axId val="533458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457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1293.8263999999999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457712"/>
        <c:axId val="533456536"/>
      </c:barChart>
      <c:catAx>
        <c:axId val="533457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56536"/>
        <c:crosses val="autoZero"/>
        <c:auto val="1"/>
        <c:lblAlgn val="ctr"/>
        <c:lblOffset val="100"/>
        <c:noMultiLvlLbl val="0"/>
      </c:catAx>
      <c:valAx>
        <c:axId val="533456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45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30.321314000000001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460456"/>
        <c:axId val="533458496"/>
      </c:barChart>
      <c:catAx>
        <c:axId val="53346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458496"/>
        <c:crosses val="autoZero"/>
        <c:auto val="1"/>
        <c:lblAlgn val="ctr"/>
        <c:lblOffset val="100"/>
        <c:noMultiLvlLbl val="0"/>
      </c:catAx>
      <c:valAx>
        <c:axId val="533458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46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정영환, ID : H1310278)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03월 31일 14:35:22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3646.8993999999998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186.10889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55.280106000000004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58.75</v>
      </c>
      <c r="G8" s="59">
        <f>'DRIs DATA 입력'!G8</f>
        <v>14.635</v>
      </c>
      <c r="H8" s="59">
        <f>'DRIs DATA 입력'!H8</f>
        <v>26.614999999999998</v>
      </c>
      <c r="I8" s="46"/>
      <c r="J8" s="59" t="s">
        <v>216</v>
      </c>
      <c r="K8" s="59">
        <f>'DRIs DATA 입력'!K8</f>
        <v>11.186</v>
      </c>
      <c r="L8" s="59">
        <f>'DRIs DATA 입력'!L8</f>
        <v>17.835000000000001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1608.1211000000001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48.730130000000003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19.407620999999999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792.56853999999998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282.98397999999997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3.9973187000000001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3.7965808000000001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43.773304000000003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7.1414689999999998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1293.8263999999999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30.321314000000001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5.6763870000000001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2.4266375999999998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1433.6212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2791.5963999999999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17746.791000000001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7171.9984999999997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344.90996999999999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317.99005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43.262954999999998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26.837036000000001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1430.2452000000001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2.8897320000000001E-2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5.7407956000000002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1050.1270999999999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228.45049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5" sqref="H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298</v>
      </c>
      <c r="B1" s="61" t="s">
        <v>335</v>
      </c>
      <c r="G1" s="62" t="s">
        <v>299</v>
      </c>
      <c r="H1" s="61" t="s">
        <v>336</v>
      </c>
    </row>
    <row r="3" spans="1:27" x14ac:dyDescent="0.3">
      <c r="A3" s="68" t="s">
        <v>277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300</v>
      </c>
      <c r="B4" s="67"/>
      <c r="C4" s="67"/>
      <c r="E4" s="69" t="s">
        <v>278</v>
      </c>
      <c r="F4" s="70"/>
      <c r="G4" s="70"/>
      <c r="H4" s="71"/>
      <c r="J4" s="69" t="s">
        <v>301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279</v>
      </c>
      <c r="V4" s="67"/>
      <c r="W4" s="67"/>
      <c r="X4" s="67"/>
      <c r="Y4" s="67"/>
      <c r="Z4" s="67"/>
    </row>
    <row r="5" spans="1:27" x14ac:dyDescent="0.3">
      <c r="A5" s="65"/>
      <c r="B5" s="65" t="s">
        <v>302</v>
      </c>
      <c r="C5" s="65" t="s">
        <v>288</v>
      </c>
      <c r="E5" s="65"/>
      <c r="F5" s="65" t="s">
        <v>50</v>
      </c>
      <c r="G5" s="65" t="s">
        <v>303</v>
      </c>
      <c r="H5" s="65" t="s">
        <v>46</v>
      </c>
      <c r="J5" s="65"/>
      <c r="K5" s="65" t="s">
        <v>304</v>
      </c>
      <c r="L5" s="65" t="s">
        <v>280</v>
      </c>
      <c r="N5" s="65"/>
      <c r="O5" s="65" t="s">
        <v>305</v>
      </c>
      <c r="P5" s="65" t="s">
        <v>285</v>
      </c>
      <c r="Q5" s="65" t="s">
        <v>306</v>
      </c>
      <c r="R5" s="65" t="s">
        <v>281</v>
      </c>
      <c r="S5" s="65" t="s">
        <v>288</v>
      </c>
      <c r="U5" s="65"/>
      <c r="V5" s="65" t="s">
        <v>305</v>
      </c>
      <c r="W5" s="65" t="s">
        <v>285</v>
      </c>
      <c r="X5" s="65" t="s">
        <v>306</v>
      </c>
      <c r="Y5" s="65" t="s">
        <v>281</v>
      </c>
      <c r="Z5" s="65" t="s">
        <v>288</v>
      </c>
    </row>
    <row r="6" spans="1:27" x14ac:dyDescent="0.3">
      <c r="A6" s="65" t="s">
        <v>300</v>
      </c>
      <c r="B6" s="65">
        <v>2200</v>
      </c>
      <c r="C6" s="65">
        <v>3646.8993999999998</v>
      </c>
      <c r="E6" s="65" t="s">
        <v>307</v>
      </c>
      <c r="F6" s="65">
        <v>55</v>
      </c>
      <c r="G6" s="65">
        <v>15</v>
      </c>
      <c r="H6" s="65">
        <v>7</v>
      </c>
      <c r="J6" s="65" t="s">
        <v>307</v>
      </c>
      <c r="K6" s="65">
        <v>0.1</v>
      </c>
      <c r="L6" s="65">
        <v>4</v>
      </c>
      <c r="N6" s="65" t="s">
        <v>308</v>
      </c>
      <c r="O6" s="65">
        <v>50</v>
      </c>
      <c r="P6" s="65">
        <v>60</v>
      </c>
      <c r="Q6" s="65">
        <v>0</v>
      </c>
      <c r="R6" s="65">
        <v>0</v>
      </c>
      <c r="S6" s="65">
        <v>186.10889</v>
      </c>
      <c r="U6" s="65" t="s">
        <v>309</v>
      </c>
      <c r="V6" s="65">
        <v>0</v>
      </c>
      <c r="W6" s="65">
        <v>0</v>
      </c>
      <c r="X6" s="65">
        <v>25</v>
      </c>
      <c r="Y6" s="65">
        <v>0</v>
      </c>
      <c r="Z6" s="65">
        <v>55.280106000000004</v>
      </c>
    </row>
    <row r="7" spans="1:27" x14ac:dyDescent="0.3">
      <c r="E7" s="65" t="s">
        <v>310</v>
      </c>
      <c r="F7" s="65">
        <v>65</v>
      </c>
      <c r="G7" s="65">
        <v>30</v>
      </c>
      <c r="H7" s="65">
        <v>20</v>
      </c>
      <c r="J7" s="65" t="s">
        <v>310</v>
      </c>
      <c r="K7" s="65">
        <v>1</v>
      </c>
      <c r="L7" s="65">
        <v>10</v>
      </c>
    </row>
    <row r="8" spans="1:27" x14ac:dyDescent="0.3">
      <c r="E8" s="65" t="s">
        <v>311</v>
      </c>
      <c r="F8" s="65">
        <v>58.75</v>
      </c>
      <c r="G8" s="65">
        <v>14.635</v>
      </c>
      <c r="H8" s="65">
        <v>26.614999999999998</v>
      </c>
      <c r="J8" s="65" t="s">
        <v>311</v>
      </c>
      <c r="K8" s="65">
        <v>11.186</v>
      </c>
      <c r="L8" s="65">
        <v>17.835000000000001</v>
      </c>
    </row>
    <row r="13" spans="1:27" x14ac:dyDescent="0.3">
      <c r="A13" s="66" t="s">
        <v>312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313</v>
      </c>
      <c r="B14" s="67"/>
      <c r="C14" s="67"/>
      <c r="D14" s="67"/>
      <c r="E14" s="67"/>
      <c r="F14" s="67"/>
      <c r="H14" s="67" t="s">
        <v>314</v>
      </c>
      <c r="I14" s="67"/>
      <c r="J14" s="67"/>
      <c r="K14" s="67"/>
      <c r="L14" s="67"/>
      <c r="M14" s="67"/>
      <c r="O14" s="67" t="s">
        <v>315</v>
      </c>
      <c r="P14" s="67"/>
      <c r="Q14" s="67"/>
      <c r="R14" s="67"/>
      <c r="S14" s="67"/>
      <c r="T14" s="67"/>
      <c r="V14" s="67" t="s">
        <v>316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305</v>
      </c>
      <c r="C15" s="65" t="s">
        <v>285</v>
      </c>
      <c r="D15" s="65" t="s">
        <v>306</v>
      </c>
      <c r="E15" s="65" t="s">
        <v>281</v>
      </c>
      <c r="F15" s="65" t="s">
        <v>288</v>
      </c>
      <c r="H15" s="65"/>
      <c r="I15" s="65" t="s">
        <v>305</v>
      </c>
      <c r="J15" s="65" t="s">
        <v>285</v>
      </c>
      <c r="K15" s="65" t="s">
        <v>306</v>
      </c>
      <c r="L15" s="65" t="s">
        <v>281</v>
      </c>
      <c r="M15" s="65" t="s">
        <v>288</v>
      </c>
      <c r="O15" s="65"/>
      <c r="P15" s="65" t="s">
        <v>305</v>
      </c>
      <c r="Q15" s="65" t="s">
        <v>285</v>
      </c>
      <c r="R15" s="65" t="s">
        <v>306</v>
      </c>
      <c r="S15" s="65" t="s">
        <v>281</v>
      </c>
      <c r="T15" s="65" t="s">
        <v>288</v>
      </c>
      <c r="V15" s="65"/>
      <c r="W15" s="65" t="s">
        <v>305</v>
      </c>
      <c r="X15" s="65" t="s">
        <v>285</v>
      </c>
      <c r="Y15" s="65" t="s">
        <v>306</v>
      </c>
      <c r="Z15" s="65" t="s">
        <v>281</v>
      </c>
      <c r="AA15" s="65" t="s">
        <v>288</v>
      </c>
    </row>
    <row r="16" spans="1:27" x14ac:dyDescent="0.3">
      <c r="A16" s="65" t="s">
        <v>317</v>
      </c>
      <c r="B16" s="65">
        <v>530</v>
      </c>
      <c r="C16" s="65">
        <v>750</v>
      </c>
      <c r="D16" s="65">
        <v>0</v>
      </c>
      <c r="E16" s="65">
        <v>3000</v>
      </c>
      <c r="F16" s="65">
        <v>1608.1211000000001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48.730130000000003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19.407620999999999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792.56853999999998</v>
      </c>
    </row>
    <row r="23" spans="1:62" x14ac:dyDescent="0.3">
      <c r="A23" s="66" t="s">
        <v>318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319</v>
      </c>
      <c r="B24" s="67"/>
      <c r="C24" s="67"/>
      <c r="D24" s="67"/>
      <c r="E24" s="67"/>
      <c r="F24" s="67"/>
      <c r="H24" s="67" t="s">
        <v>320</v>
      </c>
      <c r="I24" s="67"/>
      <c r="J24" s="67"/>
      <c r="K24" s="67"/>
      <c r="L24" s="67"/>
      <c r="M24" s="67"/>
      <c r="O24" s="67" t="s">
        <v>282</v>
      </c>
      <c r="P24" s="67"/>
      <c r="Q24" s="67"/>
      <c r="R24" s="67"/>
      <c r="S24" s="67"/>
      <c r="T24" s="67"/>
      <c r="V24" s="67" t="s">
        <v>283</v>
      </c>
      <c r="W24" s="67"/>
      <c r="X24" s="67"/>
      <c r="Y24" s="67"/>
      <c r="Z24" s="67"/>
      <c r="AA24" s="67"/>
      <c r="AC24" s="67" t="s">
        <v>321</v>
      </c>
      <c r="AD24" s="67"/>
      <c r="AE24" s="67"/>
      <c r="AF24" s="67"/>
      <c r="AG24" s="67"/>
      <c r="AH24" s="67"/>
      <c r="AJ24" s="67" t="s">
        <v>284</v>
      </c>
      <c r="AK24" s="67"/>
      <c r="AL24" s="67"/>
      <c r="AM24" s="67"/>
      <c r="AN24" s="67"/>
      <c r="AO24" s="67"/>
      <c r="AQ24" s="67" t="s">
        <v>322</v>
      </c>
      <c r="AR24" s="67"/>
      <c r="AS24" s="67"/>
      <c r="AT24" s="67"/>
      <c r="AU24" s="67"/>
      <c r="AV24" s="67"/>
      <c r="AX24" s="67" t="s">
        <v>323</v>
      </c>
      <c r="AY24" s="67"/>
      <c r="AZ24" s="67"/>
      <c r="BA24" s="67"/>
      <c r="BB24" s="67"/>
      <c r="BC24" s="67"/>
      <c r="BE24" s="67" t="s">
        <v>324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305</v>
      </c>
      <c r="C25" s="65" t="s">
        <v>285</v>
      </c>
      <c r="D25" s="65" t="s">
        <v>306</v>
      </c>
      <c r="E25" s="65" t="s">
        <v>281</v>
      </c>
      <c r="F25" s="65" t="s">
        <v>288</v>
      </c>
      <c r="H25" s="65"/>
      <c r="I25" s="65" t="s">
        <v>305</v>
      </c>
      <c r="J25" s="65" t="s">
        <v>285</v>
      </c>
      <c r="K25" s="65" t="s">
        <v>306</v>
      </c>
      <c r="L25" s="65" t="s">
        <v>281</v>
      </c>
      <c r="M25" s="65" t="s">
        <v>288</v>
      </c>
      <c r="O25" s="65"/>
      <c r="P25" s="65" t="s">
        <v>305</v>
      </c>
      <c r="Q25" s="65" t="s">
        <v>285</v>
      </c>
      <c r="R25" s="65" t="s">
        <v>306</v>
      </c>
      <c r="S25" s="65" t="s">
        <v>281</v>
      </c>
      <c r="T25" s="65" t="s">
        <v>288</v>
      </c>
      <c r="V25" s="65"/>
      <c r="W25" s="65" t="s">
        <v>305</v>
      </c>
      <c r="X25" s="65" t="s">
        <v>285</v>
      </c>
      <c r="Y25" s="65" t="s">
        <v>306</v>
      </c>
      <c r="Z25" s="65" t="s">
        <v>281</v>
      </c>
      <c r="AA25" s="65" t="s">
        <v>288</v>
      </c>
      <c r="AC25" s="65"/>
      <c r="AD25" s="65" t="s">
        <v>305</v>
      </c>
      <c r="AE25" s="65" t="s">
        <v>285</v>
      </c>
      <c r="AF25" s="65" t="s">
        <v>306</v>
      </c>
      <c r="AG25" s="65" t="s">
        <v>281</v>
      </c>
      <c r="AH25" s="65" t="s">
        <v>288</v>
      </c>
      <c r="AJ25" s="65"/>
      <c r="AK25" s="65" t="s">
        <v>305</v>
      </c>
      <c r="AL25" s="65" t="s">
        <v>285</v>
      </c>
      <c r="AM25" s="65" t="s">
        <v>306</v>
      </c>
      <c r="AN25" s="65" t="s">
        <v>281</v>
      </c>
      <c r="AO25" s="65" t="s">
        <v>288</v>
      </c>
      <c r="AQ25" s="65"/>
      <c r="AR25" s="65" t="s">
        <v>305</v>
      </c>
      <c r="AS25" s="65" t="s">
        <v>285</v>
      </c>
      <c r="AT25" s="65" t="s">
        <v>306</v>
      </c>
      <c r="AU25" s="65" t="s">
        <v>281</v>
      </c>
      <c r="AV25" s="65" t="s">
        <v>288</v>
      </c>
      <c r="AX25" s="65"/>
      <c r="AY25" s="65" t="s">
        <v>305</v>
      </c>
      <c r="AZ25" s="65" t="s">
        <v>285</v>
      </c>
      <c r="BA25" s="65" t="s">
        <v>306</v>
      </c>
      <c r="BB25" s="65" t="s">
        <v>281</v>
      </c>
      <c r="BC25" s="65" t="s">
        <v>288</v>
      </c>
      <c r="BE25" s="65"/>
      <c r="BF25" s="65" t="s">
        <v>305</v>
      </c>
      <c r="BG25" s="65" t="s">
        <v>285</v>
      </c>
      <c r="BH25" s="65" t="s">
        <v>306</v>
      </c>
      <c r="BI25" s="65" t="s">
        <v>281</v>
      </c>
      <c r="BJ25" s="65" t="s">
        <v>288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282.98397999999997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3.9973187000000001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3.7965808000000001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43.773304000000003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7.1414689999999998</v>
      </c>
      <c r="AJ26" s="65" t="s">
        <v>325</v>
      </c>
      <c r="AK26" s="65">
        <v>320</v>
      </c>
      <c r="AL26" s="65">
        <v>400</v>
      </c>
      <c r="AM26" s="65">
        <v>0</v>
      </c>
      <c r="AN26" s="65">
        <v>1000</v>
      </c>
      <c r="AO26" s="65">
        <v>1293.8263999999999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30.321314000000001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5.6763870000000001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2.4266375999999998</v>
      </c>
    </row>
    <row r="33" spans="1:68" x14ac:dyDescent="0.3">
      <c r="A33" s="66" t="s">
        <v>326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286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327</v>
      </c>
      <c r="W34" s="67"/>
      <c r="X34" s="67"/>
      <c r="Y34" s="67"/>
      <c r="Z34" s="67"/>
      <c r="AA34" s="67"/>
      <c r="AC34" s="67" t="s">
        <v>287</v>
      </c>
      <c r="AD34" s="67"/>
      <c r="AE34" s="67"/>
      <c r="AF34" s="67"/>
      <c r="AG34" s="67"/>
      <c r="AH34" s="67"/>
      <c r="AJ34" s="67" t="s">
        <v>328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305</v>
      </c>
      <c r="C35" s="65" t="s">
        <v>285</v>
      </c>
      <c r="D35" s="65" t="s">
        <v>306</v>
      </c>
      <c r="E35" s="65" t="s">
        <v>281</v>
      </c>
      <c r="F35" s="65" t="s">
        <v>288</v>
      </c>
      <c r="H35" s="65"/>
      <c r="I35" s="65" t="s">
        <v>305</v>
      </c>
      <c r="J35" s="65" t="s">
        <v>285</v>
      </c>
      <c r="K35" s="65" t="s">
        <v>306</v>
      </c>
      <c r="L35" s="65" t="s">
        <v>281</v>
      </c>
      <c r="M35" s="65" t="s">
        <v>288</v>
      </c>
      <c r="O35" s="65"/>
      <c r="P35" s="65" t="s">
        <v>305</v>
      </c>
      <c r="Q35" s="65" t="s">
        <v>285</v>
      </c>
      <c r="R35" s="65" t="s">
        <v>306</v>
      </c>
      <c r="S35" s="65" t="s">
        <v>281</v>
      </c>
      <c r="T35" s="65" t="s">
        <v>288</v>
      </c>
      <c r="V35" s="65"/>
      <c r="W35" s="65" t="s">
        <v>305</v>
      </c>
      <c r="X35" s="65" t="s">
        <v>285</v>
      </c>
      <c r="Y35" s="65" t="s">
        <v>306</v>
      </c>
      <c r="Z35" s="65" t="s">
        <v>281</v>
      </c>
      <c r="AA35" s="65" t="s">
        <v>288</v>
      </c>
      <c r="AC35" s="65"/>
      <c r="AD35" s="65" t="s">
        <v>305</v>
      </c>
      <c r="AE35" s="65" t="s">
        <v>285</v>
      </c>
      <c r="AF35" s="65" t="s">
        <v>306</v>
      </c>
      <c r="AG35" s="65" t="s">
        <v>281</v>
      </c>
      <c r="AH35" s="65" t="s">
        <v>288</v>
      </c>
      <c r="AJ35" s="65"/>
      <c r="AK35" s="65" t="s">
        <v>305</v>
      </c>
      <c r="AL35" s="65" t="s">
        <v>285</v>
      </c>
      <c r="AM35" s="65" t="s">
        <v>306</v>
      </c>
      <c r="AN35" s="65" t="s">
        <v>281</v>
      </c>
      <c r="AO35" s="65" t="s">
        <v>288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1433.6212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2791.5963999999999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17746.791000000001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7171.9984999999997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344.90996999999999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317.99005</v>
      </c>
    </row>
    <row r="43" spans="1:68" x14ac:dyDescent="0.3">
      <c r="A43" s="66" t="s">
        <v>289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290</v>
      </c>
      <c r="B44" s="67"/>
      <c r="C44" s="67"/>
      <c r="D44" s="67"/>
      <c r="E44" s="67"/>
      <c r="F44" s="67"/>
      <c r="H44" s="67" t="s">
        <v>291</v>
      </c>
      <c r="I44" s="67"/>
      <c r="J44" s="67"/>
      <c r="K44" s="67"/>
      <c r="L44" s="67"/>
      <c r="M44" s="67"/>
      <c r="O44" s="67" t="s">
        <v>329</v>
      </c>
      <c r="P44" s="67"/>
      <c r="Q44" s="67"/>
      <c r="R44" s="67"/>
      <c r="S44" s="67"/>
      <c r="T44" s="67"/>
      <c r="V44" s="67" t="s">
        <v>330</v>
      </c>
      <c r="W44" s="67"/>
      <c r="X44" s="67"/>
      <c r="Y44" s="67"/>
      <c r="Z44" s="67"/>
      <c r="AA44" s="67"/>
      <c r="AC44" s="67" t="s">
        <v>292</v>
      </c>
      <c r="AD44" s="67"/>
      <c r="AE44" s="67"/>
      <c r="AF44" s="67"/>
      <c r="AG44" s="67"/>
      <c r="AH44" s="67"/>
      <c r="AJ44" s="67" t="s">
        <v>293</v>
      </c>
      <c r="AK44" s="67"/>
      <c r="AL44" s="67"/>
      <c r="AM44" s="67"/>
      <c r="AN44" s="67"/>
      <c r="AO44" s="67"/>
      <c r="AQ44" s="67" t="s">
        <v>294</v>
      </c>
      <c r="AR44" s="67"/>
      <c r="AS44" s="67"/>
      <c r="AT44" s="67"/>
      <c r="AU44" s="67"/>
      <c r="AV44" s="67"/>
      <c r="AX44" s="67" t="s">
        <v>331</v>
      </c>
      <c r="AY44" s="67"/>
      <c r="AZ44" s="67"/>
      <c r="BA44" s="67"/>
      <c r="BB44" s="67"/>
      <c r="BC44" s="67"/>
      <c r="BE44" s="67" t="s">
        <v>295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305</v>
      </c>
      <c r="C45" s="65" t="s">
        <v>285</v>
      </c>
      <c r="D45" s="65" t="s">
        <v>306</v>
      </c>
      <c r="E45" s="65" t="s">
        <v>281</v>
      </c>
      <c r="F45" s="65" t="s">
        <v>288</v>
      </c>
      <c r="H45" s="65"/>
      <c r="I45" s="65" t="s">
        <v>305</v>
      </c>
      <c r="J45" s="65" t="s">
        <v>285</v>
      </c>
      <c r="K45" s="65" t="s">
        <v>306</v>
      </c>
      <c r="L45" s="65" t="s">
        <v>281</v>
      </c>
      <c r="M45" s="65" t="s">
        <v>288</v>
      </c>
      <c r="O45" s="65"/>
      <c r="P45" s="65" t="s">
        <v>305</v>
      </c>
      <c r="Q45" s="65" t="s">
        <v>285</v>
      </c>
      <c r="R45" s="65" t="s">
        <v>306</v>
      </c>
      <c r="S45" s="65" t="s">
        <v>281</v>
      </c>
      <c r="T45" s="65" t="s">
        <v>288</v>
      </c>
      <c r="V45" s="65"/>
      <c r="W45" s="65" t="s">
        <v>305</v>
      </c>
      <c r="X45" s="65" t="s">
        <v>285</v>
      </c>
      <c r="Y45" s="65" t="s">
        <v>306</v>
      </c>
      <c r="Z45" s="65" t="s">
        <v>281</v>
      </c>
      <c r="AA45" s="65" t="s">
        <v>288</v>
      </c>
      <c r="AC45" s="65"/>
      <c r="AD45" s="65" t="s">
        <v>305</v>
      </c>
      <c r="AE45" s="65" t="s">
        <v>285</v>
      </c>
      <c r="AF45" s="65" t="s">
        <v>306</v>
      </c>
      <c r="AG45" s="65" t="s">
        <v>281</v>
      </c>
      <c r="AH45" s="65" t="s">
        <v>288</v>
      </c>
      <c r="AJ45" s="65"/>
      <c r="AK45" s="65" t="s">
        <v>305</v>
      </c>
      <c r="AL45" s="65" t="s">
        <v>285</v>
      </c>
      <c r="AM45" s="65" t="s">
        <v>306</v>
      </c>
      <c r="AN45" s="65" t="s">
        <v>281</v>
      </c>
      <c r="AO45" s="65" t="s">
        <v>288</v>
      </c>
      <c r="AQ45" s="65"/>
      <c r="AR45" s="65" t="s">
        <v>305</v>
      </c>
      <c r="AS45" s="65" t="s">
        <v>285</v>
      </c>
      <c r="AT45" s="65" t="s">
        <v>306</v>
      </c>
      <c r="AU45" s="65" t="s">
        <v>281</v>
      </c>
      <c r="AV45" s="65" t="s">
        <v>288</v>
      </c>
      <c r="AX45" s="65"/>
      <c r="AY45" s="65" t="s">
        <v>305</v>
      </c>
      <c r="AZ45" s="65" t="s">
        <v>285</v>
      </c>
      <c r="BA45" s="65" t="s">
        <v>306</v>
      </c>
      <c r="BB45" s="65" t="s">
        <v>281</v>
      </c>
      <c r="BC45" s="65" t="s">
        <v>288</v>
      </c>
      <c r="BE45" s="65"/>
      <c r="BF45" s="65" t="s">
        <v>305</v>
      </c>
      <c r="BG45" s="65" t="s">
        <v>285</v>
      </c>
      <c r="BH45" s="65" t="s">
        <v>306</v>
      </c>
      <c r="BI45" s="65" t="s">
        <v>281</v>
      </c>
      <c r="BJ45" s="65" t="s">
        <v>288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43.262954999999998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26.837036000000001</v>
      </c>
      <c r="O46" s="65" t="s">
        <v>296</v>
      </c>
      <c r="P46" s="65">
        <v>600</v>
      </c>
      <c r="Q46" s="65">
        <v>800</v>
      </c>
      <c r="R46" s="65">
        <v>0</v>
      </c>
      <c r="S46" s="65">
        <v>10000</v>
      </c>
      <c r="T46" s="65">
        <v>1430.2452000000001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2.8897320000000001E-2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5.7407956000000002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1050.1270999999999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228.45049</v>
      </c>
      <c r="AX46" s="65" t="s">
        <v>332</v>
      </c>
      <c r="AY46" s="65"/>
      <c r="AZ46" s="65"/>
      <c r="BA46" s="65"/>
      <c r="BB46" s="65"/>
      <c r="BC46" s="65"/>
      <c r="BE46" s="65" t="s">
        <v>297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17" sqref="H1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333</v>
      </c>
      <c r="B2" s="61" t="s">
        <v>334</v>
      </c>
      <c r="C2" s="61" t="s">
        <v>276</v>
      </c>
      <c r="D2" s="61">
        <v>61</v>
      </c>
      <c r="E2" s="61">
        <v>3646.8993999999998</v>
      </c>
      <c r="F2" s="61">
        <v>410.81261999999998</v>
      </c>
      <c r="G2" s="61">
        <v>102.339</v>
      </c>
      <c r="H2" s="61">
        <v>40.701410000000003</v>
      </c>
      <c r="I2" s="61">
        <v>61.637591999999998</v>
      </c>
      <c r="J2" s="61">
        <v>186.10889</v>
      </c>
      <c r="K2" s="61">
        <v>61.473385</v>
      </c>
      <c r="L2" s="61">
        <v>124.63549999999999</v>
      </c>
      <c r="M2" s="61">
        <v>55.280106000000004</v>
      </c>
      <c r="N2" s="61">
        <v>5.6038550000000003</v>
      </c>
      <c r="O2" s="61">
        <v>32.701340000000002</v>
      </c>
      <c r="P2" s="61">
        <v>2111.0059999999999</v>
      </c>
      <c r="Q2" s="61">
        <v>71.022329999999997</v>
      </c>
      <c r="R2" s="61">
        <v>1608.1211000000001</v>
      </c>
      <c r="S2" s="61">
        <v>284.04750000000001</v>
      </c>
      <c r="T2" s="61">
        <v>15888.884</v>
      </c>
      <c r="U2" s="61">
        <v>19.407620999999999</v>
      </c>
      <c r="V2" s="61">
        <v>48.730130000000003</v>
      </c>
      <c r="W2" s="61">
        <v>792.56853999999998</v>
      </c>
      <c r="X2" s="61">
        <v>282.98397999999997</v>
      </c>
      <c r="Y2" s="61">
        <v>3.9973187000000001</v>
      </c>
      <c r="Z2" s="61">
        <v>3.7965808000000001</v>
      </c>
      <c r="AA2" s="61">
        <v>43.773304000000003</v>
      </c>
      <c r="AB2" s="61">
        <v>7.1414689999999998</v>
      </c>
      <c r="AC2" s="61">
        <v>1293.8263999999999</v>
      </c>
      <c r="AD2" s="61">
        <v>30.321314000000001</v>
      </c>
      <c r="AE2" s="61">
        <v>5.6763870000000001</v>
      </c>
      <c r="AF2" s="61">
        <v>2.4266375999999998</v>
      </c>
      <c r="AG2" s="61">
        <v>1433.6212</v>
      </c>
      <c r="AH2" s="61">
        <v>779.11300000000006</v>
      </c>
      <c r="AI2" s="61">
        <v>654.50819999999999</v>
      </c>
      <c r="AJ2" s="61">
        <v>2791.5963999999999</v>
      </c>
      <c r="AK2" s="61">
        <v>17746.791000000001</v>
      </c>
      <c r="AL2" s="61">
        <v>344.90996999999999</v>
      </c>
      <c r="AM2" s="61">
        <v>7171.9984999999997</v>
      </c>
      <c r="AN2" s="61">
        <v>317.99005</v>
      </c>
      <c r="AO2" s="61">
        <v>43.262954999999998</v>
      </c>
      <c r="AP2" s="61">
        <v>28.624583999999999</v>
      </c>
      <c r="AQ2" s="61">
        <v>14.638370999999999</v>
      </c>
      <c r="AR2" s="61">
        <v>26.837036000000001</v>
      </c>
      <c r="AS2" s="61">
        <v>1430.2452000000001</v>
      </c>
      <c r="AT2" s="61">
        <v>2.8897320000000001E-2</v>
      </c>
      <c r="AU2" s="61">
        <v>5.7407956000000002</v>
      </c>
      <c r="AV2" s="61">
        <v>1050.1270999999999</v>
      </c>
      <c r="AW2" s="61">
        <v>228.45049</v>
      </c>
      <c r="AX2" s="61">
        <v>0.60401784999999997</v>
      </c>
      <c r="AY2" s="61">
        <v>3.4776970999999999</v>
      </c>
      <c r="AZ2" s="61">
        <v>844.06079999999997</v>
      </c>
      <c r="BA2" s="61">
        <v>110.39606999999999</v>
      </c>
      <c r="BB2" s="61">
        <v>33.858400000000003</v>
      </c>
      <c r="BC2" s="61">
        <v>42.13711</v>
      </c>
      <c r="BD2" s="61">
        <v>34.383082999999999</v>
      </c>
      <c r="BE2" s="61">
        <v>4.2533846000000004</v>
      </c>
      <c r="BF2" s="61">
        <v>8.1077670000000008</v>
      </c>
      <c r="BG2" s="61">
        <v>6.9387240000000003E-3</v>
      </c>
      <c r="BH2" s="61">
        <v>3.4095090000000002E-2</v>
      </c>
      <c r="BI2" s="61">
        <v>2.5440112000000001E-2</v>
      </c>
      <c r="BJ2" s="61">
        <v>0.11868819</v>
      </c>
      <c r="BK2" s="61">
        <v>5.3374800000000001E-4</v>
      </c>
      <c r="BL2" s="61">
        <v>0.44839816999999998</v>
      </c>
      <c r="BM2" s="61">
        <v>9.8143069999999994</v>
      </c>
      <c r="BN2" s="61">
        <v>1.659886</v>
      </c>
      <c r="BO2" s="61">
        <v>125.17610999999999</v>
      </c>
      <c r="BP2" s="61">
        <v>23.850548</v>
      </c>
      <c r="BQ2" s="61">
        <v>37.050415000000001</v>
      </c>
      <c r="BR2" s="61">
        <v>141.8604</v>
      </c>
      <c r="BS2" s="61">
        <v>68.257890000000003</v>
      </c>
      <c r="BT2" s="61">
        <v>20.473179999999999</v>
      </c>
      <c r="BU2" s="61">
        <v>4.8119626999999998E-2</v>
      </c>
      <c r="BV2" s="61">
        <v>0.44488016000000002</v>
      </c>
      <c r="BW2" s="61">
        <v>1.5790917</v>
      </c>
      <c r="BX2" s="61">
        <v>5.8312340000000003</v>
      </c>
      <c r="BY2" s="61">
        <v>0.45435438</v>
      </c>
      <c r="BZ2" s="61">
        <v>1.3323009999999999E-3</v>
      </c>
      <c r="CA2" s="61">
        <v>2.5353851000000001</v>
      </c>
      <c r="CB2" s="61">
        <v>0.2080439</v>
      </c>
      <c r="CC2" s="61">
        <v>1.0049075999999999</v>
      </c>
      <c r="CD2" s="61">
        <v>11.473974999999999</v>
      </c>
      <c r="CE2" s="61">
        <v>7.0706815000000006E-2</v>
      </c>
      <c r="CF2" s="61">
        <v>3.460013</v>
      </c>
      <c r="CG2" s="61">
        <v>0</v>
      </c>
      <c r="CH2" s="61">
        <v>0.35129549999999998</v>
      </c>
      <c r="CI2" s="61">
        <v>1.5350765000000001E-2</v>
      </c>
      <c r="CJ2" s="61">
        <v>23.849478000000001</v>
      </c>
      <c r="CK2" s="61">
        <v>1.6679978000000002E-2</v>
      </c>
      <c r="CL2" s="61">
        <v>1.1796104000000001</v>
      </c>
      <c r="CM2" s="61">
        <v>9.2249280000000002</v>
      </c>
      <c r="CN2" s="61">
        <v>6563.9449999999997</v>
      </c>
      <c r="CO2" s="61">
        <v>11228.962</v>
      </c>
      <c r="CP2" s="61">
        <v>9175.1875</v>
      </c>
      <c r="CQ2" s="61">
        <v>3182.3425000000002</v>
      </c>
      <c r="CR2" s="61">
        <v>1466.4463000000001</v>
      </c>
      <c r="CS2" s="61">
        <v>900.17316000000005</v>
      </c>
      <c r="CT2" s="61">
        <v>6263.0614999999998</v>
      </c>
      <c r="CU2" s="61">
        <v>4423.1319999999996</v>
      </c>
      <c r="CV2" s="61">
        <v>2407.6133</v>
      </c>
      <c r="CW2" s="61">
        <v>5362.2579999999998</v>
      </c>
      <c r="CX2" s="61">
        <v>1491.7512999999999</v>
      </c>
      <c r="CY2" s="61">
        <v>7766.9404000000004</v>
      </c>
      <c r="CZ2" s="61">
        <v>4738.8505999999998</v>
      </c>
      <c r="DA2" s="61">
        <v>9592.0069999999996</v>
      </c>
      <c r="DB2" s="61">
        <v>8812.3080000000009</v>
      </c>
      <c r="DC2" s="61">
        <v>13333.227999999999</v>
      </c>
      <c r="DD2" s="61">
        <v>22672.880000000001</v>
      </c>
      <c r="DE2" s="61">
        <v>6236.1885000000002</v>
      </c>
      <c r="DF2" s="61">
        <v>7953.2606999999998</v>
      </c>
      <c r="DG2" s="61">
        <v>5325.9790000000003</v>
      </c>
      <c r="DH2" s="61">
        <v>579.88170000000002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110.39606999999999</v>
      </c>
      <c r="B6">
        <f>BB2</f>
        <v>33.858400000000003</v>
      </c>
      <c r="C6">
        <f>BC2</f>
        <v>42.13711</v>
      </c>
      <c r="D6">
        <f>BD2</f>
        <v>34.383082999999999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22544</v>
      </c>
      <c r="C2" s="56">
        <f ca="1">YEAR(TODAY())-YEAR(B2)+IF(TODAY()&gt;=DATE(YEAR(TODAY()),MONTH(B2),DAY(B2)),0,-1)</f>
        <v>61</v>
      </c>
      <c r="E2" s="52">
        <v>179.4</v>
      </c>
      <c r="F2" s="53" t="s">
        <v>39</v>
      </c>
      <c r="G2" s="52">
        <v>61</v>
      </c>
      <c r="H2" s="51" t="s">
        <v>41</v>
      </c>
      <c r="I2" s="72">
        <f>ROUND(G3/E3^2,1)</f>
        <v>19</v>
      </c>
    </row>
    <row r="3" spans="1:9" x14ac:dyDescent="0.3">
      <c r="E3" s="51">
        <f>E2/100</f>
        <v>1.794</v>
      </c>
      <c r="F3" s="51" t="s">
        <v>40</v>
      </c>
      <c r="G3" s="51">
        <f>G2</f>
        <v>61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45015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정영환, ID : H1310278)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03월 31일 14:35:22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G6" sqref="AG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45015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61</v>
      </c>
      <c r="G12" s="94"/>
      <c r="H12" s="94"/>
      <c r="I12" s="94"/>
      <c r="K12" s="123">
        <f>'개인정보 및 신체계측 입력'!E2</f>
        <v>179.4</v>
      </c>
      <c r="L12" s="124"/>
      <c r="M12" s="117">
        <f>'개인정보 및 신체계측 입력'!G2</f>
        <v>61</v>
      </c>
      <c r="N12" s="118"/>
      <c r="O12" s="113" t="s">
        <v>271</v>
      </c>
      <c r="P12" s="107"/>
      <c r="Q12" s="90">
        <f>'개인정보 및 신체계측 입력'!I2</f>
        <v>19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정영환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58.75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14.635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26.614999999999998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17.8</v>
      </c>
      <c r="L72" s="36" t="s">
        <v>53</v>
      </c>
      <c r="M72" s="36">
        <f>ROUND('DRIs DATA'!K8,1)</f>
        <v>11.2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214.42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406.08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282.98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476.1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179.2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1183.1199999999999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432.63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2023-03-31T05:40:20Z</dcterms:modified>
</cp:coreProperties>
</file>