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<sst xmlns="http://schemas.openxmlformats.org/spreadsheetml/2006/main" count="692" uniqueCount="350">
  <si>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</si>
  <si>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</si>
  <si>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</si>
  <si>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</si>
  <si>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</si>
  <si>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</si>
  <si>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</si>
  <si>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</si>
  <si>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</si>
  <si>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</si>
  <si>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</si>
  <si>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</si>
  <si>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</si>
  <si>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</si>
  <si>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</si>
  <si>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</si>
  <si>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</si>
  <si>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</si>
  <si>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</si>
  <si>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</si>
  <si>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</si>
  <si>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</si>
  <si>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</si>
  <si>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</si>
  <si>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</si>
  <si>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</si>
  <si>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</si>
  <si>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</si>
  <si>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</si>
  <si>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</si>
  <si>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</si>
  <si>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</si>
  <si>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</si>
  <si>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</si>
  <si>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</si>
  <si>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</si>
  <si>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</si>
  <si>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</si>
  <si>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</si>
  <si>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</si>
  <si>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</si>
  <si>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</si>
  <si>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</si>
  <si>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</si>
  <si>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</si>
  <si>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</si>
  <si>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</si>
  <si>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</si>
  <si>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</si>
  <si>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</si>
  <si>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</si>
  <si>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</si>
  <si>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</si>
  <si>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</si>
  <si>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</si>
  <si>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</si>
  <si>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</si>
  <si>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</si>
  <si>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</si>
  <si>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</si>
  <si>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</si>
  <si>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</si>
  <si>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</si>
  <si>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</si>
  <si>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</si>
  <si>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</si>
  <si>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</si>
  <si>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</si>
  <si>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</si>
  <si>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</si>
  <si>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</si>
  <si>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</si>
  <si>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</si>
  <si>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</si>
  <si>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</si>
  <si>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</si>
  <si>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</si>
  <si>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</si>
  <si>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</si>
  <si>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</si>
  <si>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</si>
  <si>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</si>
  <si>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</si>
  <si>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</si>
  <si>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</si>
  <si>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</si>
  <si>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</si>
  <si>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</si>
  <si>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</si>
  <si>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</si>
  <si>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</si>
  <si>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</si>
  <si>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</si>
  <si>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</si>
  <si>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</si>
  <si>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</si>
  <si>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</si>
  <si>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</si>
  <si>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</si>
  <si>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</si>
  <si>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</si>
  <si>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</si>
  <si>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</si>
  <si>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</si>
  <si>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</si>
  <si>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</si>
  <si>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</si>
  <si>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</si>
  <si>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</si>
  <si>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</si>
  <si>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</si>
  <si>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</si>
  <si>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</si>
  <si>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</si>
  <si>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</si>
  <si>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</si>
  <si>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</si>
  <si>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</si>
  <si>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</si>
  <si>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</si>
  <si>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</si>
  <si>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</si>
  <si>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</si>
  <si>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</si>
  <si>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</si>
  <si>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</si>
  <si>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</si>
  <si>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</si>
  <si>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</si>
  <si>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</si>
  <si>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</si>
  <si>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</si>
  <si>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</si>
  <si>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</si>
  <si>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</si>
  <si>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</si>
  <si>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</si>
  <si>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</si>
  <si>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</si>
  <si>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</si>
  <si>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</si>
  <si>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</si>
  <si>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</si>
  <si>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</si>
  <si>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</si>
  <si>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</si>
  <si>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</si>
  <si>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</si>
  <si>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</si>
  <si>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</si>
  <si>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</si>
  <si>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</si>
  <si>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</si>
  <si>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</si>
  <si>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</si>
  <si>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</si>
  <si>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</si>
  <si>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</si>
  <si>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</si>
  <si>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</si>
  <si>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</si>
  <si>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</si>
  <si>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</si>
  <si>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</si>
  <si>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</si>
  <si>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</si>
  <si>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</si>
  <si>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</si>
  <si>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</si>
  <si>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</si>
  <si>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</si>
  <si>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</si>
  <si>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</si>
  <si>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</si>
  <si>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</si>
  <si>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</si>
  <si>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</si>
  <si>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</si>
  <si>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</si>
  <si>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</si>
  <si>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</si>
  <si>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</si>
  <si>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</si>
  <si>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</si>
  <si>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</si>
  <si>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</si>
  <si>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</si>
  <si>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</si>
  <si>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</si>
  <si>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</si>
  <si>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</si>
  <si>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</si>
  <si>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</si>
  <si>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</si>
  <si>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</si>
  <si>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</si>
  <si>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</si>
  <si>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</si>
  <si>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</si>
  <si>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</si>
  <si>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</si>
  <si>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</si>
  <si>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</si>
  <si>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</si>
  <si>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</si>
  <si>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</si>
  <si>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</si>
  <si>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</si>
  <si>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</si>
  <si>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</si>
  <si>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</si>
  <si>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</si>
  <si>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</si>
  <si>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</si>
  <si>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</si>
  <si>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</si>
  <si>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</si>
  <si>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</si>
  <si>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</si>
  <si>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</si>
  <si>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</si>
  <si>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</si>
  <si>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</si>
  <si>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</si>
  <si>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</si>
  <si>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</si>
  <si>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</si>
  <si>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</si>
  <si>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</si>
  <si>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</si>
  <si>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</si>
  <si>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</si>
  <si>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</si>
  <si>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</si>
  <si>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</si>
  <si>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</si>
  <si>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</si>
  <si>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</si>
  <si>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</si>
  <si>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</si>
  <si>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</si>
  <si>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</si>
  <si>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</si>
  <si>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</si>
  <si>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</si>
  <si>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</si>
  <si>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</si>
  <si>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</si>
  <si>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</si>
  <si>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</si>
  <si>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</si>
  <si>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</si>
  <si>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</si>
  <si>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</si>
  <si>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</si>
  <si>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</si>
  <si>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</si>
  <si>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</si>
  <si>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</si>
  <si>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</si>
  <si>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</si>
  <si>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</si>
  <si>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</si>
  <si>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</si>
  <si>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</si>
  <si>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</si>
  <si>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</si>
  <si>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</si>
  <si>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</si>
  <si>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</si>
  <si>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</si>
  <si>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</si>
  <si>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</si>
  <si>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</si>
  <si>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</si>
  <si>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</si>
  <si>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</si>
  <si>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다량영양소</t>
    <phoneticPr fontId="1" type="noConversion"/>
  </si>
  <si>
    <t>열량영양소</t>
    <phoneticPr fontId="1" type="noConversion"/>
  </si>
  <si>
    <t>n-6불포화</t>
    <phoneticPr fontId="1" type="noConversion"/>
  </si>
  <si>
    <t>상한섭취량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</si>
  <si>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</si>
  <si>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</si>
  <si>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</si>
  <si>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권장섭취량</t>
    <phoneticPr fontId="1" type="noConversion"/>
  </si>
  <si>
    <t>인</t>
    <phoneticPr fontId="1" type="noConversion"/>
  </si>
  <si>
    <t>염소</t>
    <phoneticPr fontId="1" type="noConversion"/>
  </si>
  <si>
    <t>섭취량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</si>
  <si>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</si>
  <si>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</si>
  <si>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</si>
  <si>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</si>
  <si>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</si>
  <si>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</si>
  <si>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</si>
  <si>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</si>
  <si>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</si>
  <si>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</si>
  <si>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</si>
  <si>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</si>
  <si>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</si>
  <si>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</si>
  <si>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</si>
  <si>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</si>
  <si>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</si>
  <si>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</si>
  <si>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</si>
  <si>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</si>
  <si>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</si>
  <si>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</si>
  <si>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</si>
  <si>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</si>
  <si>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</si>
  <si>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</si>
  <si>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</si>
  <si>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</si>
  <si>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</si>
  <si>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</si>
  <si>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</si>
  <si>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</si>
  <si>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</si>
  <si>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</si>
  <si>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</si>
  <si>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</si>
  <si>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몰리브덴(ug/일)</t>
    <phoneticPr fontId="1" type="noConversion"/>
  </si>
  <si>
    <t>H1310279</t>
  </si>
  <si>
    <t>구본수</t>
  </si>
  <si>
    <t>정보</t>
    <phoneticPr fontId="1" type="noConversion"/>
  </si>
  <si>
    <t>(설문지 : FFQ 95문항 설문지, 사용자 : 구본수, ID : H1310279)</t>
  </si>
  <si>
    <t>2023년 03월 31일 14:36:13</t>
  </si>
  <si>
    <t>식이섬유</t>
    <phoneticPr fontId="1" type="noConversion"/>
  </si>
  <si>
    <t>섭취량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</si>
  <si>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</si>
  <si>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</si>
  <si>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</si>
  <si>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</si>
  <si>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</si>
  <si>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</si>
  <si>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</si>
  <si>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</si>
  <si>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</si>
  <si>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</si>
  <si>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</si>
  <si>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</si>
  <si>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평균필요량</t>
    <phoneticPr fontId="1" type="noConversion"/>
  </si>
  <si>
    <t>평균필요량</t>
    <phoneticPr fontId="1" type="noConversion"/>
  </si>
  <si>
    <t>섭취량</t>
    <phoneticPr fontId="1" type="noConversion"/>
  </si>
  <si>
    <t>엽산(μg DFE/일)</t>
    <phoneticPr fontId="1" type="noConversion"/>
  </si>
  <si>
    <t>칼슘</t>
    <phoneticPr fontId="1" type="noConversion"/>
  </si>
  <si>
    <t>미량 무기질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</si>
</sst>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128.39705000000001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238184"/>
        <c:axId val="415239360"/>
      </c:barChart>
      <c:catAx>
        <c:axId val="4152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239360"/>
        <c:crosses val="autoZero"/>
        <c:auto val="1"/>
        <c:lblAlgn val="ctr"/>
        <c:lblOffset val="100"/>
        <c:noMultiLvlLbl val="0"/>
      </c:catAx>
      <c:valAx>
        <c:axId val="4152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23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5.5439043000000003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1240"/>
        <c:axId val="533455360"/>
      </c:barChart>
      <c:catAx>
        <c:axId val="53346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5360"/>
        <c:crosses val="autoZero"/>
        <c:auto val="1"/>
        <c:lblAlgn val="ctr"/>
        <c:lblOffset val="100"/>
        <c:noMultiLvlLbl val="0"/>
      </c:catAx>
      <c:valAx>
        <c:axId val="53345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5.4300164999999998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6672"/>
        <c:axId val="533383144"/>
      </c:barChart>
      <c:catAx>
        <c:axId val="53338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3144"/>
        <c:crosses val="autoZero"/>
        <c:auto val="1"/>
        <c:lblAlgn val="ctr"/>
        <c:lblOffset val="100"/>
        <c:noMultiLvlLbl val="0"/>
      </c:catAx>
      <c:valAx>
        <c:axId val="53338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2519.4931999999999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7456"/>
        <c:axId val="533381576"/>
      </c:barChart>
      <c:catAx>
        <c:axId val="53338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1576"/>
        <c:crosses val="autoZero"/>
        <c:auto val="1"/>
        <c:lblAlgn val="ctr"/>
        <c:lblOffset val="100"/>
        <c:noMultiLvlLbl val="0"/>
      </c:catAx>
      <c:valAx>
        <c:axId val="53338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6918.8280000000004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7848"/>
        <c:axId val="533385104"/>
      </c:barChart>
      <c:catAx>
        <c:axId val="53338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5104"/>
        <c:crosses val="autoZero"/>
        <c:auto val="1"/>
        <c:lblAlgn val="ctr"/>
        <c:lblOffset val="100"/>
        <c:noMultiLvlLbl val="0"/>
      </c:catAx>
      <c:valAx>
        <c:axId val="5333851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772.05250000000001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3536"/>
        <c:axId val="533385496"/>
      </c:barChart>
      <c:catAx>
        <c:axId val="53338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5496"/>
        <c:crosses val="autoZero"/>
        <c:auto val="1"/>
        <c:lblAlgn val="ctr"/>
        <c:lblOffset val="100"/>
        <c:noMultiLvlLbl val="0"/>
      </c:catAx>
      <c:valAx>
        <c:axId val="53338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276.55565999999999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8240"/>
        <c:axId val="533381184"/>
      </c:barChart>
      <c:catAx>
        <c:axId val="53338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1184"/>
        <c:crosses val="autoZero"/>
        <c:auto val="1"/>
        <c:lblAlgn val="ctr"/>
        <c:lblOffset val="100"/>
        <c:noMultiLvlLbl val="0"/>
      </c:catAx>
      <c:valAx>
        <c:axId val="5333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20.874376000000002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1968"/>
        <c:axId val="533382360"/>
      </c:barChart>
      <c:catAx>
        <c:axId val="53338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2360"/>
        <c:crosses val="autoZero"/>
        <c:auto val="1"/>
        <c:lblAlgn val="ctr"/>
        <c:lblOffset val="100"/>
        <c:noMultiLvlLbl val="0"/>
      </c:catAx>
      <c:valAx>
        <c:axId val="53338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1420.9776999999999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4320"/>
        <c:axId val="647456736"/>
      </c:barChart>
      <c:catAx>
        <c:axId val="53338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6736"/>
        <c:crosses val="autoZero"/>
        <c:auto val="1"/>
        <c:lblAlgn val="ctr"/>
        <c:lblOffset val="100"/>
        <c:noMultiLvlLbl val="0"/>
      </c:catAx>
      <c:valAx>
        <c:axId val="647456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1.3501005E-2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8696"/>
        <c:axId val="647459088"/>
      </c:barChart>
      <c:catAx>
        <c:axId val="64745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9088"/>
        <c:crosses val="autoZero"/>
        <c:auto val="1"/>
        <c:lblAlgn val="ctr"/>
        <c:lblOffset val="100"/>
        <c:noMultiLvlLbl val="0"/>
      </c:catAx>
      <c:valAx>
        <c:axId val="64745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7.353402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62224"/>
        <c:axId val="647455168"/>
      </c:barChart>
      <c:catAx>
        <c:axId val="64746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5168"/>
        <c:crosses val="autoZero"/>
        <c:auto val="1"/>
        <c:lblAlgn val="ctr"/>
        <c:lblOffset val="100"/>
        <c:noMultiLvlLbl val="0"/>
      </c:catAx>
      <c:valAx>
        <c:axId val="64745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6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52.624156999999997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241320"/>
        <c:axId val="415241712"/>
      </c:barChart>
      <c:catAx>
        <c:axId val="41524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241712"/>
        <c:crosses val="autoZero"/>
        <c:auto val="1"/>
        <c:lblAlgn val="ctr"/>
        <c:lblOffset val="100"/>
        <c:noMultiLvlLbl val="0"/>
      </c:catAx>
      <c:valAx>
        <c:axId val="41524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24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449.86721999999997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9872"/>
        <c:axId val="647455560"/>
      </c:barChart>
      <c:catAx>
        <c:axId val="64745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5560"/>
        <c:crosses val="autoZero"/>
        <c:auto val="1"/>
        <c:lblAlgn val="ctr"/>
        <c:lblOffset val="100"/>
        <c:noMultiLvlLbl val="0"/>
      </c:catAx>
      <c:valAx>
        <c:axId val="64745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144.14697000000001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6344"/>
        <c:axId val="647455952"/>
      </c:barChart>
      <c:catAx>
        <c:axId val="64745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5952"/>
        <c:crosses val="autoZero"/>
        <c:auto val="1"/>
        <c:lblAlgn val="ctr"/>
        <c:lblOffset val="100"/>
        <c:noMultiLvlLbl val="0"/>
      </c:catAx>
      <c:valAx>
        <c:axId val="64745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7.3159999999999998</c:v>
                </c:pt>
                <c:pt idx="1">
                  <c:v>9.2360000000000007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7457128"/>
        <c:axId val="647457520"/>
      </c:barChart>
      <c:catAx>
        <c:axId val="64745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7520"/>
        <c:crosses val="autoZero"/>
        <c:auto val="1"/>
        <c:lblAlgn val="ctr"/>
        <c:lblOffset val="100"/>
        <c:noMultiLvlLbl val="0"/>
      </c:catAx>
      <c:valAx>
        <c:axId val="64745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25.243233</c:v>
                </c:pt>
                <c:pt idx="1">
                  <c:v>21.346147999999999</c:v>
                </c:pt>
                <c:pt idx="2">
                  <c:v>20.683330000000002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1423.6251999999999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9480"/>
        <c:axId val="647461048"/>
      </c:barChart>
      <c:catAx>
        <c:axId val="64745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61048"/>
        <c:crosses val="autoZero"/>
        <c:auto val="1"/>
        <c:lblAlgn val="ctr"/>
        <c:lblOffset val="100"/>
        <c:noMultiLvlLbl val="0"/>
      </c:catAx>
      <c:valAx>
        <c:axId val="647461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32.767727000000001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5264"/>
        <c:axId val="571937224"/>
      </c:barChart>
      <c:catAx>
        <c:axId val="57193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7224"/>
        <c:crosses val="autoZero"/>
        <c:auto val="1"/>
        <c:lblAlgn val="ctr"/>
        <c:lblOffset val="100"/>
        <c:noMultiLvlLbl val="0"/>
      </c:catAx>
      <c:valAx>
        <c:axId val="57193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74.108999999999995</c:v>
                </c:pt>
                <c:pt idx="1">
                  <c:v>9.2159999999999993</c:v>
                </c:pt>
                <c:pt idx="2">
                  <c:v>16.673999999999999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932912"/>
        <c:axId val="571932128"/>
      </c:barChart>
      <c:catAx>
        <c:axId val="57193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2128"/>
        <c:crosses val="autoZero"/>
        <c:auto val="1"/>
        <c:lblAlgn val="ctr"/>
        <c:lblOffset val="100"/>
        <c:noMultiLvlLbl val="0"/>
      </c:catAx>
      <c:valAx>
        <c:axId val="57193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3430.2112000000002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3696"/>
        <c:axId val="571931736"/>
      </c:barChart>
      <c:catAx>
        <c:axId val="57193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1736"/>
        <c:crosses val="autoZero"/>
        <c:auto val="1"/>
        <c:lblAlgn val="ctr"/>
        <c:lblOffset val="100"/>
        <c:noMultiLvlLbl val="0"/>
      </c:catAx>
      <c:valAx>
        <c:axId val="57193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343.19292999999999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4088"/>
        <c:axId val="571936048"/>
      </c:barChart>
      <c:catAx>
        <c:axId val="57193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6048"/>
        <c:crosses val="autoZero"/>
        <c:auto val="1"/>
        <c:lblAlgn val="ctr"/>
        <c:lblOffset val="100"/>
        <c:noMultiLvlLbl val="0"/>
      </c:catAx>
      <c:valAx>
        <c:axId val="571936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1551.057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4480"/>
        <c:axId val="571934872"/>
      </c:barChart>
      <c:catAx>
        <c:axId val="57193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4872"/>
        <c:crosses val="autoZero"/>
        <c:auto val="1"/>
        <c:lblAlgn val="ctr"/>
        <c:lblOffset val="100"/>
        <c:noMultiLvlLbl val="0"/>
      </c:catAx>
      <c:valAx>
        <c:axId val="57193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10.231140999999999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782272"/>
        <c:axId val="414779136"/>
      </c:barChart>
      <c:catAx>
        <c:axId val="41478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779136"/>
        <c:crosses val="autoZero"/>
        <c:auto val="1"/>
        <c:lblAlgn val="ctr"/>
        <c:lblOffset val="100"/>
        <c:noMultiLvlLbl val="0"/>
      </c:catAx>
      <c:valAx>
        <c:axId val="41477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7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11660.177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6832"/>
        <c:axId val="571938008"/>
      </c:barChart>
      <c:catAx>
        <c:axId val="57193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8008"/>
        <c:crosses val="autoZero"/>
        <c:auto val="1"/>
        <c:lblAlgn val="ctr"/>
        <c:lblOffset val="100"/>
        <c:noMultiLvlLbl val="0"/>
      </c:catAx>
      <c:valAx>
        <c:axId val="57193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28.576338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8792"/>
        <c:axId val="565785808"/>
      </c:barChart>
      <c:catAx>
        <c:axId val="57193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85808"/>
        <c:crosses val="autoZero"/>
        <c:auto val="1"/>
        <c:lblAlgn val="ctr"/>
        <c:lblOffset val="100"/>
        <c:noMultiLvlLbl val="0"/>
      </c:catAx>
      <c:valAx>
        <c:axId val="56578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3.444591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786200"/>
        <c:axId val="565781104"/>
      </c:barChart>
      <c:catAx>
        <c:axId val="56578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81104"/>
        <c:crosses val="autoZero"/>
        <c:auto val="1"/>
        <c:lblAlgn val="ctr"/>
        <c:lblOffset val="100"/>
        <c:noMultiLvlLbl val="0"/>
      </c:catAx>
      <c:valAx>
        <c:axId val="56578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7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788.47400000000005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1632"/>
        <c:axId val="533454576"/>
      </c:barChart>
      <c:catAx>
        <c:axId val="5334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4576"/>
        <c:crosses val="autoZero"/>
        <c:auto val="1"/>
        <c:lblAlgn val="ctr"/>
        <c:lblOffset val="100"/>
        <c:noMultiLvlLbl val="0"/>
      </c:catAx>
      <c:valAx>
        <c:axId val="53345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3.0482295000000001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2024"/>
        <c:axId val="533459672"/>
      </c:barChart>
      <c:catAx>
        <c:axId val="53346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9672"/>
        <c:crosses val="autoZero"/>
        <c:auto val="1"/>
        <c:lblAlgn val="ctr"/>
        <c:lblOffset val="100"/>
        <c:noMultiLvlLbl val="0"/>
      </c:catAx>
      <c:valAx>
        <c:axId val="53345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30.826311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56144"/>
        <c:axId val="533455752"/>
      </c:barChart>
      <c:catAx>
        <c:axId val="53345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5752"/>
        <c:crosses val="autoZero"/>
        <c:auto val="1"/>
        <c:lblAlgn val="ctr"/>
        <c:lblOffset val="100"/>
        <c:noMultiLvlLbl val="0"/>
      </c:catAx>
      <c:valAx>
        <c:axId val="53345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5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3.444591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57320"/>
        <c:axId val="533458888"/>
      </c:barChart>
      <c:catAx>
        <c:axId val="53345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8888"/>
        <c:crosses val="autoZero"/>
        <c:auto val="1"/>
        <c:lblAlgn val="ctr"/>
        <c:lblOffset val="100"/>
        <c:noMultiLvlLbl val="0"/>
      </c:catAx>
      <c:valAx>
        <c:axId val="533458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5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1262.4734000000001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57712"/>
        <c:axId val="533456536"/>
      </c:barChart>
      <c:catAx>
        <c:axId val="53345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6536"/>
        <c:crosses val="autoZero"/>
        <c:auto val="1"/>
        <c:lblAlgn val="ctr"/>
        <c:lblOffset val="100"/>
        <c:noMultiLvlLbl val="0"/>
      </c:catAx>
      <c:valAx>
        <c:axId val="53345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5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17.401779999999999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0456"/>
        <c:axId val="533458496"/>
      </c:barChart>
      <c:catAx>
        <c:axId val="53346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8496"/>
        <c:crosses val="autoZero"/>
        <c:auto val="1"/>
        <c:lblAlgn val="ctr"/>
        <c:lblOffset val="100"/>
        <c:noMultiLvlLbl val="0"/>
      </c:catAx>
      <c:valAx>
        <c:axId val="53345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구본수, ID : H1310279)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31일 14:36:13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3430.2112000000002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128.39705000000001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52.624156999999997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74.108999999999995</v>
      </c>
      <c r="G8" s="59">
        <f>'DRIs DATA 입력'!G8</f>
        <v>9.2159999999999993</v>
      </c>
      <c r="H8" s="59">
        <f>'DRIs DATA 입력'!H8</f>
        <v>16.673999999999999</v>
      </c>
      <c r="I8" s="46"/>
      <c r="J8" s="59" t="s">
        <v>216</v>
      </c>
      <c r="K8" s="59">
        <f>'DRIs DATA 입력'!K8</f>
        <v>7.3159999999999998</v>
      </c>
      <c r="L8" s="59">
        <f>'DRIs DATA 입력'!L8</f>
        <v>9.2360000000000007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1423.6251999999999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32.767727000000001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10.231140999999999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788.47400000000005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343.19292999999999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3.3301479999999999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3.0482295000000001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30.826311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3.444591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1262.4734000000001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17.401779999999999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5.5439043000000003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5.4300164999999998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1551.057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2519.4931999999999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11660.177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6918.8280000000004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772.05250000000001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276.55565999999999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28.576338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20.874376000000002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1420.9776999999999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1.3501005E-2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7.353402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449.86721999999997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144.14697000000001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5" sqref="G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327</v>
      </c>
      <c r="B1" s="61" t="s">
        <v>328</v>
      </c>
      <c r="G1" s="62" t="s">
        <v>296</v>
      </c>
      <c r="H1" s="61" t="s">
        <v>329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278</v>
      </c>
      <c r="F4" s="70"/>
      <c r="G4" s="70"/>
      <c r="H4" s="71"/>
      <c r="J4" s="69" t="s">
        <v>298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330</v>
      </c>
      <c r="V4" s="67"/>
      <c r="W4" s="67"/>
      <c r="X4" s="67"/>
      <c r="Y4" s="67"/>
      <c r="Z4" s="67"/>
    </row>
    <row r="5" spans="1:27" x14ac:dyDescent="0.3">
      <c r="A5" s="65"/>
      <c r="B5" s="65" t="s">
        <v>299</v>
      </c>
      <c r="C5" s="65" t="s">
        <v>331</v>
      </c>
      <c r="E5" s="65"/>
      <c r="F5" s="65" t="s">
        <v>50</v>
      </c>
      <c r="G5" s="65" t="s">
        <v>300</v>
      </c>
      <c r="H5" s="65" t="s">
        <v>46</v>
      </c>
      <c r="J5" s="65"/>
      <c r="K5" s="65" t="s">
        <v>301</v>
      </c>
      <c r="L5" s="65" t="s">
        <v>279</v>
      </c>
      <c r="N5" s="65"/>
      <c r="O5" s="65" t="s">
        <v>302</v>
      </c>
      <c r="P5" s="65" t="s">
        <v>284</v>
      </c>
      <c r="Q5" s="65" t="s">
        <v>303</v>
      </c>
      <c r="R5" s="65" t="s">
        <v>332</v>
      </c>
      <c r="S5" s="65" t="s">
        <v>287</v>
      </c>
      <c r="U5" s="65"/>
      <c r="V5" s="65" t="s">
        <v>302</v>
      </c>
      <c r="W5" s="65" t="s">
        <v>284</v>
      </c>
      <c r="X5" s="65" t="s">
        <v>333</v>
      </c>
      <c r="Y5" s="65" t="s">
        <v>280</v>
      </c>
      <c r="Z5" s="65" t="s">
        <v>287</v>
      </c>
    </row>
    <row r="6" spans="1:27" x14ac:dyDescent="0.3">
      <c r="A6" s="65" t="s">
        <v>297</v>
      </c>
      <c r="B6" s="65">
        <v>2000</v>
      </c>
      <c r="C6" s="65">
        <v>3430.2112000000002</v>
      </c>
      <c r="E6" s="65" t="s">
        <v>304</v>
      </c>
      <c r="F6" s="65">
        <v>55</v>
      </c>
      <c r="G6" s="65">
        <v>15</v>
      </c>
      <c r="H6" s="65">
        <v>7</v>
      </c>
      <c r="J6" s="65" t="s">
        <v>334</v>
      </c>
      <c r="K6" s="65">
        <v>0.1</v>
      </c>
      <c r="L6" s="65">
        <v>4</v>
      </c>
      <c r="N6" s="65" t="s">
        <v>305</v>
      </c>
      <c r="O6" s="65">
        <v>45</v>
      </c>
      <c r="P6" s="65">
        <v>55</v>
      </c>
      <c r="Q6" s="65">
        <v>0</v>
      </c>
      <c r="R6" s="65">
        <v>0</v>
      </c>
      <c r="S6" s="65">
        <v>128.39705000000001</v>
      </c>
      <c r="U6" s="65" t="s">
        <v>335</v>
      </c>
      <c r="V6" s="65">
        <v>0</v>
      </c>
      <c r="W6" s="65">
        <v>0</v>
      </c>
      <c r="X6" s="65">
        <v>25</v>
      </c>
      <c r="Y6" s="65">
        <v>0</v>
      </c>
      <c r="Z6" s="65">
        <v>52.624156999999997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307</v>
      </c>
      <c r="F8" s="65">
        <v>74.108999999999995</v>
      </c>
      <c r="G8" s="65">
        <v>9.2159999999999993</v>
      </c>
      <c r="H8" s="65">
        <v>16.673999999999999</v>
      </c>
      <c r="J8" s="65" t="s">
        <v>336</v>
      </c>
      <c r="K8" s="65">
        <v>7.3159999999999998</v>
      </c>
      <c r="L8" s="65">
        <v>9.2360000000000007</v>
      </c>
    </row>
    <row r="13" spans="1:27" x14ac:dyDescent="0.3">
      <c r="A13" s="66" t="s">
        <v>337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338</v>
      </c>
      <c r="B14" s="67"/>
      <c r="C14" s="67"/>
      <c r="D14" s="67"/>
      <c r="E14" s="67"/>
      <c r="F14" s="67"/>
      <c r="H14" s="67" t="s">
        <v>308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339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302</v>
      </c>
      <c r="C15" s="65" t="s">
        <v>340</v>
      </c>
      <c r="D15" s="65" t="s">
        <v>341</v>
      </c>
      <c r="E15" s="65" t="s">
        <v>342</v>
      </c>
      <c r="F15" s="65" t="s">
        <v>331</v>
      </c>
      <c r="H15" s="65"/>
      <c r="I15" s="65" t="s">
        <v>302</v>
      </c>
      <c r="J15" s="65" t="s">
        <v>284</v>
      </c>
      <c r="K15" s="65" t="s">
        <v>303</v>
      </c>
      <c r="L15" s="65" t="s">
        <v>280</v>
      </c>
      <c r="M15" s="65" t="s">
        <v>331</v>
      </c>
      <c r="O15" s="65"/>
      <c r="P15" s="65" t="s">
        <v>302</v>
      </c>
      <c r="Q15" s="65" t="s">
        <v>343</v>
      </c>
      <c r="R15" s="65" t="s">
        <v>303</v>
      </c>
      <c r="S15" s="65" t="s">
        <v>280</v>
      </c>
      <c r="T15" s="65" t="s">
        <v>287</v>
      </c>
      <c r="V15" s="65"/>
      <c r="W15" s="65" t="s">
        <v>344</v>
      </c>
      <c r="X15" s="65" t="s">
        <v>343</v>
      </c>
      <c r="Y15" s="65" t="s">
        <v>333</v>
      </c>
      <c r="Z15" s="65" t="s">
        <v>332</v>
      </c>
      <c r="AA15" s="65" t="s">
        <v>287</v>
      </c>
    </row>
    <row r="16" spans="1:27" x14ac:dyDescent="0.3">
      <c r="A16" s="65" t="s">
        <v>310</v>
      </c>
      <c r="B16" s="65">
        <v>500</v>
      </c>
      <c r="C16" s="65">
        <v>700</v>
      </c>
      <c r="D16" s="65">
        <v>0</v>
      </c>
      <c r="E16" s="65">
        <v>3000</v>
      </c>
      <c r="F16" s="65">
        <v>1423.6251999999999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32.767727000000001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10.231140999999999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788.47400000000005</v>
      </c>
    </row>
    <row r="23" spans="1:62" x14ac:dyDescent="0.3">
      <c r="A23" s="66" t="s">
        <v>311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312</v>
      </c>
      <c r="B24" s="67"/>
      <c r="C24" s="67"/>
      <c r="D24" s="67"/>
      <c r="E24" s="67"/>
      <c r="F24" s="67"/>
      <c r="H24" s="67" t="s">
        <v>313</v>
      </c>
      <c r="I24" s="67"/>
      <c r="J24" s="67"/>
      <c r="K24" s="67"/>
      <c r="L24" s="67"/>
      <c r="M24" s="67"/>
      <c r="O24" s="67" t="s">
        <v>281</v>
      </c>
      <c r="P24" s="67"/>
      <c r="Q24" s="67"/>
      <c r="R24" s="67"/>
      <c r="S24" s="67"/>
      <c r="T24" s="67"/>
      <c r="V24" s="67" t="s">
        <v>282</v>
      </c>
      <c r="W24" s="67"/>
      <c r="X24" s="67"/>
      <c r="Y24" s="67"/>
      <c r="Z24" s="67"/>
      <c r="AA24" s="67"/>
      <c r="AC24" s="67" t="s">
        <v>314</v>
      </c>
      <c r="AD24" s="67"/>
      <c r="AE24" s="67"/>
      <c r="AF24" s="67"/>
      <c r="AG24" s="67"/>
      <c r="AH24" s="67"/>
      <c r="AJ24" s="67" t="s">
        <v>283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345</v>
      </c>
      <c r="C25" s="65" t="s">
        <v>343</v>
      </c>
      <c r="D25" s="65" t="s">
        <v>303</v>
      </c>
      <c r="E25" s="65" t="s">
        <v>280</v>
      </c>
      <c r="F25" s="65" t="s">
        <v>287</v>
      </c>
      <c r="H25" s="65"/>
      <c r="I25" s="65" t="s">
        <v>302</v>
      </c>
      <c r="J25" s="65" t="s">
        <v>284</v>
      </c>
      <c r="K25" s="65" t="s">
        <v>303</v>
      </c>
      <c r="L25" s="65" t="s">
        <v>280</v>
      </c>
      <c r="M25" s="65" t="s">
        <v>346</v>
      </c>
      <c r="O25" s="65"/>
      <c r="P25" s="65" t="s">
        <v>345</v>
      </c>
      <c r="Q25" s="65" t="s">
        <v>284</v>
      </c>
      <c r="R25" s="65" t="s">
        <v>303</v>
      </c>
      <c r="S25" s="65" t="s">
        <v>280</v>
      </c>
      <c r="T25" s="65" t="s">
        <v>331</v>
      </c>
      <c r="V25" s="65"/>
      <c r="W25" s="65" t="s">
        <v>302</v>
      </c>
      <c r="X25" s="65" t="s">
        <v>284</v>
      </c>
      <c r="Y25" s="65" t="s">
        <v>303</v>
      </c>
      <c r="Z25" s="65" t="s">
        <v>280</v>
      </c>
      <c r="AA25" s="65" t="s">
        <v>346</v>
      </c>
      <c r="AC25" s="65"/>
      <c r="AD25" s="65" t="s">
        <v>302</v>
      </c>
      <c r="AE25" s="65" t="s">
        <v>284</v>
      </c>
      <c r="AF25" s="65" t="s">
        <v>303</v>
      </c>
      <c r="AG25" s="65" t="s">
        <v>280</v>
      </c>
      <c r="AH25" s="65" t="s">
        <v>331</v>
      </c>
      <c r="AJ25" s="65"/>
      <c r="AK25" s="65" t="s">
        <v>302</v>
      </c>
      <c r="AL25" s="65" t="s">
        <v>284</v>
      </c>
      <c r="AM25" s="65" t="s">
        <v>303</v>
      </c>
      <c r="AN25" s="65" t="s">
        <v>342</v>
      </c>
      <c r="AO25" s="65" t="s">
        <v>331</v>
      </c>
      <c r="AQ25" s="65"/>
      <c r="AR25" s="65" t="s">
        <v>344</v>
      </c>
      <c r="AS25" s="65" t="s">
        <v>284</v>
      </c>
      <c r="AT25" s="65" t="s">
        <v>303</v>
      </c>
      <c r="AU25" s="65" t="s">
        <v>342</v>
      </c>
      <c r="AV25" s="65" t="s">
        <v>287</v>
      </c>
      <c r="AX25" s="65"/>
      <c r="AY25" s="65" t="s">
        <v>302</v>
      </c>
      <c r="AZ25" s="65" t="s">
        <v>340</v>
      </c>
      <c r="BA25" s="65" t="s">
        <v>303</v>
      </c>
      <c r="BB25" s="65" t="s">
        <v>342</v>
      </c>
      <c r="BC25" s="65" t="s">
        <v>287</v>
      </c>
      <c r="BE25" s="65"/>
      <c r="BF25" s="65" t="s">
        <v>302</v>
      </c>
      <c r="BG25" s="65" t="s">
        <v>284</v>
      </c>
      <c r="BH25" s="65" t="s">
        <v>303</v>
      </c>
      <c r="BI25" s="65" t="s">
        <v>332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343.19292999999999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3.3301479999999999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3.0482295000000001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30.826311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3.444591</v>
      </c>
      <c r="AJ26" s="65" t="s">
        <v>347</v>
      </c>
      <c r="AK26" s="65">
        <v>320</v>
      </c>
      <c r="AL26" s="65">
        <v>400</v>
      </c>
      <c r="AM26" s="65">
        <v>0</v>
      </c>
      <c r="AN26" s="65">
        <v>1000</v>
      </c>
      <c r="AO26" s="65">
        <v>1262.4734000000001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17.401779999999999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5.5439043000000003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5.4300164999999998</v>
      </c>
    </row>
    <row r="33" spans="1:68" x14ac:dyDescent="0.3">
      <c r="A33" s="66" t="s">
        <v>318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348</v>
      </c>
      <c r="B34" s="67"/>
      <c r="C34" s="67"/>
      <c r="D34" s="67"/>
      <c r="E34" s="67"/>
      <c r="F34" s="67"/>
      <c r="H34" s="67" t="s">
        <v>285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319</v>
      </c>
      <c r="W34" s="67"/>
      <c r="X34" s="67"/>
      <c r="Y34" s="67"/>
      <c r="Z34" s="67"/>
      <c r="AA34" s="67"/>
      <c r="AC34" s="67" t="s">
        <v>286</v>
      </c>
      <c r="AD34" s="67"/>
      <c r="AE34" s="67"/>
      <c r="AF34" s="67"/>
      <c r="AG34" s="67"/>
      <c r="AH34" s="67"/>
      <c r="AJ34" s="67" t="s">
        <v>320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302</v>
      </c>
      <c r="C35" s="65" t="s">
        <v>284</v>
      </c>
      <c r="D35" s="65" t="s">
        <v>303</v>
      </c>
      <c r="E35" s="65" t="s">
        <v>280</v>
      </c>
      <c r="F35" s="65" t="s">
        <v>287</v>
      </c>
      <c r="H35" s="65"/>
      <c r="I35" s="65" t="s">
        <v>302</v>
      </c>
      <c r="J35" s="65" t="s">
        <v>284</v>
      </c>
      <c r="K35" s="65" t="s">
        <v>303</v>
      </c>
      <c r="L35" s="65" t="s">
        <v>280</v>
      </c>
      <c r="M35" s="65" t="s">
        <v>287</v>
      </c>
      <c r="O35" s="65"/>
      <c r="P35" s="65" t="s">
        <v>344</v>
      </c>
      <c r="Q35" s="65" t="s">
        <v>284</v>
      </c>
      <c r="R35" s="65" t="s">
        <v>303</v>
      </c>
      <c r="S35" s="65" t="s">
        <v>280</v>
      </c>
      <c r="T35" s="65" t="s">
        <v>331</v>
      </c>
      <c r="V35" s="65"/>
      <c r="W35" s="65" t="s">
        <v>344</v>
      </c>
      <c r="X35" s="65" t="s">
        <v>284</v>
      </c>
      <c r="Y35" s="65" t="s">
        <v>303</v>
      </c>
      <c r="Z35" s="65" t="s">
        <v>342</v>
      </c>
      <c r="AA35" s="65" t="s">
        <v>287</v>
      </c>
      <c r="AC35" s="65"/>
      <c r="AD35" s="65" t="s">
        <v>345</v>
      </c>
      <c r="AE35" s="65" t="s">
        <v>343</v>
      </c>
      <c r="AF35" s="65" t="s">
        <v>303</v>
      </c>
      <c r="AG35" s="65" t="s">
        <v>280</v>
      </c>
      <c r="AH35" s="65" t="s">
        <v>346</v>
      </c>
      <c r="AJ35" s="65"/>
      <c r="AK35" s="65" t="s">
        <v>302</v>
      </c>
      <c r="AL35" s="65" t="s">
        <v>343</v>
      </c>
      <c r="AM35" s="65" t="s">
        <v>303</v>
      </c>
      <c r="AN35" s="65" t="s">
        <v>342</v>
      </c>
      <c r="AO35" s="65" t="s">
        <v>287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1551.057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2519.4931999999999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11660.177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6918.8280000000004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772.05250000000001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276.55565999999999</v>
      </c>
    </row>
    <row r="43" spans="1:68" x14ac:dyDescent="0.3">
      <c r="A43" s="66" t="s">
        <v>349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288</v>
      </c>
      <c r="B44" s="67"/>
      <c r="C44" s="67"/>
      <c r="D44" s="67"/>
      <c r="E44" s="67"/>
      <c r="F44" s="67"/>
      <c r="H44" s="67" t="s">
        <v>289</v>
      </c>
      <c r="I44" s="67"/>
      <c r="J44" s="67"/>
      <c r="K44" s="67"/>
      <c r="L44" s="67"/>
      <c r="M44" s="67"/>
      <c r="O44" s="67" t="s">
        <v>321</v>
      </c>
      <c r="P44" s="67"/>
      <c r="Q44" s="67"/>
      <c r="R44" s="67"/>
      <c r="S44" s="67"/>
      <c r="T44" s="67"/>
      <c r="V44" s="67" t="s">
        <v>322</v>
      </c>
      <c r="W44" s="67"/>
      <c r="X44" s="67"/>
      <c r="Y44" s="67"/>
      <c r="Z44" s="67"/>
      <c r="AA44" s="67"/>
      <c r="AC44" s="67" t="s">
        <v>290</v>
      </c>
      <c r="AD44" s="67"/>
      <c r="AE44" s="67"/>
      <c r="AF44" s="67"/>
      <c r="AG44" s="67"/>
      <c r="AH44" s="67"/>
      <c r="AJ44" s="67" t="s">
        <v>291</v>
      </c>
      <c r="AK44" s="67"/>
      <c r="AL44" s="67"/>
      <c r="AM44" s="67"/>
      <c r="AN44" s="67"/>
      <c r="AO44" s="67"/>
      <c r="AQ44" s="67" t="s">
        <v>292</v>
      </c>
      <c r="AR44" s="67"/>
      <c r="AS44" s="67"/>
      <c r="AT44" s="67"/>
      <c r="AU44" s="67"/>
      <c r="AV44" s="67"/>
      <c r="AX44" s="67" t="s">
        <v>323</v>
      </c>
      <c r="AY44" s="67"/>
      <c r="AZ44" s="67"/>
      <c r="BA44" s="67"/>
      <c r="BB44" s="67"/>
      <c r="BC44" s="67"/>
      <c r="BE44" s="67" t="s">
        <v>293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302</v>
      </c>
      <c r="C45" s="65" t="s">
        <v>284</v>
      </c>
      <c r="D45" s="65" t="s">
        <v>303</v>
      </c>
      <c r="E45" s="65" t="s">
        <v>342</v>
      </c>
      <c r="F45" s="65" t="s">
        <v>346</v>
      </c>
      <c r="H45" s="65"/>
      <c r="I45" s="65" t="s">
        <v>302</v>
      </c>
      <c r="J45" s="65" t="s">
        <v>343</v>
      </c>
      <c r="K45" s="65" t="s">
        <v>303</v>
      </c>
      <c r="L45" s="65" t="s">
        <v>280</v>
      </c>
      <c r="M45" s="65" t="s">
        <v>287</v>
      </c>
      <c r="O45" s="65"/>
      <c r="P45" s="65" t="s">
        <v>302</v>
      </c>
      <c r="Q45" s="65" t="s">
        <v>284</v>
      </c>
      <c r="R45" s="65" t="s">
        <v>303</v>
      </c>
      <c r="S45" s="65" t="s">
        <v>342</v>
      </c>
      <c r="T45" s="65" t="s">
        <v>287</v>
      </c>
      <c r="V45" s="65"/>
      <c r="W45" s="65" t="s">
        <v>302</v>
      </c>
      <c r="X45" s="65" t="s">
        <v>284</v>
      </c>
      <c r="Y45" s="65" t="s">
        <v>303</v>
      </c>
      <c r="Z45" s="65" t="s">
        <v>280</v>
      </c>
      <c r="AA45" s="65" t="s">
        <v>331</v>
      </c>
      <c r="AC45" s="65"/>
      <c r="AD45" s="65" t="s">
        <v>302</v>
      </c>
      <c r="AE45" s="65" t="s">
        <v>284</v>
      </c>
      <c r="AF45" s="65" t="s">
        <v>341</v>
      </c>
      <c r="AG45" s="65" t="s">
        <v>342</v>
      </c>
      <c r="AH45" s="65" t="s">
        <v>346</v>
      </c>
      <c r="AJ45" s="65"/>
      <c r="AK45" s="65" t="s">
        <v>302</v>
      </c>
      <c r="AL45" s="65" t="s">
        <v>284</v>
      </c>
      <c r="AM45" s="65" t="s">
        <v>341</v>
      </c>
      <c r="AN45" s="65" t="s">
        <v>342</v>
      </c>
      <c r="AO45" s="65" t="s">
        <v>287</v>
      </c>
      <c r="AQ45" s="65"/>
      <c r="AR45" s="65" t="s">
        <v>302</v>
      </c>
      <c r="AS45" s="65" t="s">
        <v>343</v>
      </c>
      <c r="AT45" s="65" t="s">
        <v>303</v>
      </c>
      <c r="AU45" s="65" t="s">
        <v>280</v>
      </c>
      <c r="AV45" s="65" t="s">
        <v>287</v>
      </c>
      <c r="AX45" s="65"/>
      <c r="AY45" s="65" t="s">
        <v>345</v>
      </c>
      <c r="AZ45" s="65" t="s">
        <v>284</v>
      </c>
      <c r="BA45" s="65" t="s">
        <v>303</v>
      </c>
      <c r="BB45" s="65" t="s">
        <v>280</v>
      </c>
      <c r="BC45" s="65" t="s">
        <v>287</v>
      </c>
      <c r="BE45" s="65"/>
      <c r="BF45" s="65" t="s">
        <v>302</v>
      </c>
      <c r="BG45" s="65" t="s">
        <v>284</v>
      </c>
      <c r="BH45" s="65" t="s">
        <v>333</v>
      </c>
      <c r="BI45" s="65" t="s">
        <v>342</v>
      </c>
      <c r="BJ45" s="65" t="s">
        <v>346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28.576338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20.874376000000002</v>
      </c>
      <c r="O46" s="65" t="s">
        <v>294</v>
      </c>
      <c r="P46" s="65">
        <v>600</v>
      </c>
      <c r="Q46" s="65">
        <v>800</v>
      </c>
      <c r="R46" s="65">
        <v>0</v>
      </c>
      <c r="S46" s="65">
        <v>10000</v>
      </c>
      <c r="T46" s="65">
        <v>1420.9776999999999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1.3501005E-2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7.353402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449.86721999999997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144.14697000000001</v>
      </c>
      <c r="AX46" s="65" t="s">
        <v>324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325</v>
      </c>
      <c r="B2" s="61" t="s">
        <v>326</v>
      </c>
      <c r="C2" s="61" t="s">
        <v>276</v>
      </c>
      <c r="D2" s="61">
        <v>72</v>
      </c>
      <c r="E2" s="61">
        <v>3430.2112000000002</v>
      </c>
      <c r="F2" s="61">
        <v>570.65650000000005</v>
      </c>
      <c r="G2" s="61">
        <v>70.968100000000007</v>
      </c>
      <c r="H2" s="61">
        <v>37.186369999999997</v>
      </c>
      <c r="I2" s="61">
        <v>33.781734</v>
      </c>
      <c r="J2" s="61">
        <v>128.39705000000001</v>
      </c>
      <c r="K2" s="61">
        <v>74.563834999999997</v>
      </c>
      <c r="L2" s="61">
        <v>53.833205999999997</v>
      </c>
      <c r="M2" s="61">
        <v>52.624156999999997</v>
      </c>
      <c r="N2" s="61">
        <v>4.5253243000000003</v>
      </c>
      <c r="O2" s="61">
        <v>27.709572000000001</v>
      </c>
      <c r="P2" s="61">
        <v>2006.2829999999999</v>
      </c>
      <c r="Q2" s="61">
        <v>53.003418000000003</v>
      </c>
      <c r="R2" s="61">
        <v>1423.6251999999999</v>
      </c>
      <c r="S2" s="61">
        <v>238.76902999999999</v>
      </c>
      <c r="T2" s="61">
        <v>14218.270500000001</v>
      </c>
      <c r="U2" s="61">
        <v>10.231140999999999</v>
      </c>
      <c r="V2" s="61">
        <v>32.767727000000001</v>
      </c>
      <c r="W2" s="61">
        <v>788.47400000000005</v>
      </c>
      <c r="X2" s="61">
        <v>343.19292999999999</v>
      </c>
      <c r="Y2" s="61">
        <v>3.3301479999999999</v>
      </c>
      <c r="Z2" s="61">
        <v>3.0482295000000001</v>
      </c>
      <c r="AA2" s="61">
        <v>30.826311</v>
      </c>
      <c r="AB2" s="61">
        <v>3.444591</v>
      </c>
      <c r="AC2" s="61">
        <v>1262.4734000000001</v>
      </c>
      <c r="AD2" s="61">
        <v>17.401779999999999</v>
      </c>
      <c r="AE2" s="61">
        <v>5.5439043000000003</v>
      </c>
      <c r="AF2" s="61">
        <v>5.4300164999999998</v>
      </c>
      <c r="AG2" s="61">
        <v>1551.057</v>
      </c>
      <c r="AH2" s="61">
        <v>661.38244999999995</v>
      </c>
      <c r="AI2" s="61">
        <v>889.67456000000004</v>
      </c>
      <c r="AJ2" s="61">
        <v>2519.4931999999999</v>
      </c>
      <c r="AK2" s="61">
        <v>11660.177</v>
      </c>
      <c r="AL2" s="61">
        <v>772.05250000000001</v>
      </c>
      <c r="AM2" s="61">
        <v>6918.8280000000004</v>
      </c>
      <c r="AN2" s="61">
        <v>276.55565999999999</v>
      </c>
      <c r="AO2" s="61">
        <v>28.576338</v>
      </c>
      <c r="AP2" s="61">
        <v>23.337596999999999</v>
      </c>
      <c r="AQ2" s="61">
        <v>5.2387410000000001</v>
      </c>
      <c r="AR2" s="61">
        <v>20.874376000000002</v>
      </c>
      <c r="AS2" s="61">
        <v>1420.9776999999999</v>
      </c>
      <c r="AT2" s="61">
        <v>1.3501005E-2</v>
      </c>
      <c r="AU2" s="61">
        <v>7.353402</v>
      </c>
      <c r="AV2" s="61">
        <v>449.86721999999997</v>
      </c>
      <c r="AW2" s="61">
        <v>144.14697000000001</v>
      </c>
      <c r="AX2" s="61">
        <v>0.52714395999999997</v>
      </c>
      <c r="AY2" s="61">
        <v>1.6262325</v>
      </c>
      <c r="AZ2" s="61">
        <v>299.51796999999999</v>
      </c>
      <c r="BA2" s="61">
        <v>67.304929999999999</v>
      </c>
      <c r="BB2" s="61">
        <v>25.243233</v>
      </c>
      <c r="BC2" s="61">
        <v>21.346147999999999</v>
      </c>
      <c r="BD2" s="61">
        <v>20.683330000000002</v>
      </c>
      <c r="BE2" s="61">
        <v>1.7636495999999999</v>
      </c>
      <c r="BF2" s="61">
        <v>8.9974220000000003</v>
      </c>
      <c r="BG2" s="61">
        <v>0</v>
      </c>
      <c r="BH2" s="61">
        <v>0.15345814999999999</v>
      </c>
      <c r="BI2" s="61">
        <v>0.11648022</v>
      </c>
      <c r="BJ2" s="61">
        <v>0.36252194999999998</v>
      </c>
      <c r="BK2" s="61">
        <v>0</v>
      </c>
      <c r="BL2" s="61">
        <v>0.89863269999999995</v>
      </c>
      <c r="BM2" s="61">
        <v>7.5636749999999999</v>
      </c>
      <c r="BN2" s="61">
        <v>1.9123911</v>
      </c>
      <c r="BO2" s="61">
        <v>94.892685</v>
      </c>
      <c r="BP2" s="61">
        <v>17.887726000000001</v>
      </c>
      <c r="BQ2" s="61">
        <v>30.976236</v>
      </c>
      <c r="BR2" s="61">
        <v>101.97598000000001</v>
      </c>
      <c r="BS2" s="61">
        <v>34.109529999999999</v>
      </c>
      <c r="BT2" s="61">
        <v>22.948765000000002</v>
      </c>
      <c r="BU2" s="61">
        <v>0.104035325</v>
      </c>
      <c r="BV2" s="61">
        <v>4.8453139999999999E-2</v>
      </c>
      <c r="BW2" s="61">
        <v>1.5084652999999999</v>
      </c>
      <c r="BX2" s="61">
        <v>2.0498167999999999</v>
      </c>
      <c r="BY2" s="61">
        <v>0.17060505000000001</v>
      </c>
      <c r="BZ2" s="61">
        <v>2.7317393000000001E-3</v>
      </c>
      <c r="CA2" s="61">
        <v>0.67771000000000003</v>
      </c>
      <c r="CB2" s="61">
        <v>2.26319E-2</v>
      </c>
      <c r="CC2" s="61">
        <v>0.24406609000000001</v>
      </c>
      <c r="CD2" s="61">
        <v>2.2009280000000002</v>
      </c>
      <c r="CE2" s="61">
        <v>9.9229449999999997E-2</v>
      </c>
      <c r="CF2" s="61">
        <v>0.50740019999999997</v>
      </c>
      <c r="CG2" s="61">
        <v>0</v>
      </c>
      <c r="CH2" s="61">
        <v>4.8688967E-2</v>
      </c>
      <c r="CI2" s="61">
        <v>1.9428639999999999E-7</v>
      </c>
      <c r="CJ2" s="61">
        <v>4.8158684000000003</v>
      </c>
      <c r="CK2" s="61">
        <v>1.9120051999999998E-2</v>
      </c>
      <c r="CL2" s="61">
        <v>0.9594511</v>
      </c>
      <c r="CM2" s="61">
        <v>6.0540310000000002</v>
      </c>
      <c r="CN2" s="61">
        <v>4635.143</v>
      </c>
      <c r="CO2" s="61">
        <v>8235.9069999999992</v>
      </c>
      <c r="CP2" s="61">
        <v>4436.3433000000005</v>
      </c>
      <c r="CQ2" s="61">
        <v>1760.299</v>
      </c>
      <c r="CR2" s="61">
        <v>821.76495</v>
      </c>
      <c r="CS2" s="61">
        <v>1104.5320999999999</v>
      </c>
      <c r="CT2" s="61">
        <v>4579.4893000000002</v>
      </c>
      <c r="CU2" s="61">
        <v>2908.2664</v>
      </c>
      <c r="CV2" s="61">
        <v>3548.8980000000001</v>
      </c>
      <c r="CW2" s="61">
        <v>3162.163</v>
      </c>
      <c r="CX2" s="61">
        <v>880.73235999999997</v>
      </c>
      <c r="CY2" s="61">
        <v>5915.4690000000001</v>
      </c>
      <c r="CZ2" s="61">
        <v>3007.2721999999999</v>
      </c>
      <c r="DA2" s="61">
        <v>6341.3236999999999</v>
      </c>
      <c r="DB2" s="61">
        <v>6131.7046</v>
      </c>
      <c r="DC2" s="61">
        <v>9313.3080000000009</v>
      </c>
      <c r="DD2" s="61">
        <v>15405.352999999999</v>
      </c>
      <c r="DE2" s="61">
        <v>2704.2476000000001</v>
      </c>
      <c r="DF2" s="61">
        <v>7813.0630000000001</v>
      </c>
      <c r="DG2" s="61">
        <v>3594.489</v>
      </c>
      <c r="DH2" s="61">
        <v>149.94833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67.304929999999999</v>
      </c>
      <c r="B6">
        <f>BB2</f>
        <v>25.243233</v>
      </c>
      <c r="C6">
        <f>BC2</f>
        <v>21.346147999999999</v>
      </c>
      <c r="D6">
        <f>BD2</f>
        <v>20.683330000000002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6" sqref="G2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18662</v>
      </c>
      <c r="C2" s="56">
        <f ca="1">YEAR(TODAY())-YEAR(B2)+IF(TODAY()&gt;=DATE(YEAR(TODAY()),MONTH(B2),DAY(B2)),0,-1)</f>
        <v>72</v>
      </c>
      <c r="E2" s="52">
        <v>169.2</v>
      </c>
      <c r="F2" s="53" t="s">
        <v>39</v>
      </c>
      <c r="G2" s="52">
        <v>72.400000000000006</v>
      </c>
      <c r="H2" s="51" t="s">
        <v>41</v>
      </c>
      <c r="I2" s="72">
        <f>ROUND(G3/E3^2,1)</f>
        <v>25.3</v>
      </c>
    </row>
    <row r="3" spans="1:9" x14ac:dyDescent="0.3">
      <c r="E3" s="51">
        <f>E2/100</f>
        <v>1.6919999999999999</v>
      </c>
      <c r="F3" s="51" t="s">
        <v>40</v>
      </c>
      <c r="G3" s="51">
        <f>G2</f>
        <v>72.400000000000006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구본수, ID : H1310279)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31일 14:36:13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G6" sqref="AG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45015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72</v>
      </c>
      <c r="G12" s="94"/>
      <c r="H12" s="94"/>
      <c r="I12" s="94"/>
      <c r="K12" s="123">
        <f>'개인정보 및 신체계측 입력'!E2</f>
        <v>169.2</v>
      </c>
      <c r="L12" s="124"/>
      <c r="M12" s="117">
        <f>'개인정보 및 신체계측 입력'!G2</f>
        <v>72.400000000000006</v>
      </c>
      <c r="N12" s="118"/>
      <c r="O12" s="113" t="s">
        <v>271</v>
      </c>
      <c r="P12" s="107"/>
      <c r="Q12" s="90">
        <f>'개인정보 및 신체계측 입력'!I2</f>
        <v>25.3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구본수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74.108999999999995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9.2159999999999993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16.673999999999999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9.1999999999999993</v>
      </c>
      <c r="L72" s="36" t="s">
        <v>53</v>
      </c>
      <c r="M72" s="36">
        <f>ROUND('DRIs DATA'!K8,1)</f>
        <v>7.3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189.82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273.06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343.19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229.64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193.88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777.35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285.76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2023-03-31T05:41:10Z</dcterms:modified>
</cp:coreProperties>
</file>