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<sst xmlns="http://schemas.openxmlformats.org/spreadsheetml/2006/main" count="692" uniqueCount="338">
  <si>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</si>
  <si>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</si>
  <si>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</si>
  <si>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</si>
  <si>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</si>
  <si>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</si>
  <si>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</si>
  <si>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</si>
  <si>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</si>
  <si>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</si>
  <si>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</si>
  <si>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</si>
  <si>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</si>
  <si>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</si>
  <si>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</si>
  <si>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</si>
  <si>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</si>
  <si>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</si>
  <si>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</si>
  <si>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</si>
  <si>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</si>
  <si>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</si>
  <si>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</si>
  <si>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</si>
  <si>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</si>
  <si>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</si>
  <si>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</si>
  <si>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</si>
  <si>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</si>
  <si>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</si>
  <si>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</si>
  <si>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</si>
  <si>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</si>
  <si>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</si>
  <si>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</si>
  <si>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</si>
  <si>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</si>
  <si>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</si>
  <si>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</si>
  <si>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</si>
  <si>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</si>
  <si>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</si>
  <si>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</si>
  <si>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</si>
  <si>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</si>
  <si>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</si>
  <si>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</si>
  <si>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</si>
  <si>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</si>
  <si>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</si>
  <si>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</si>
  <si>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</si>
  <si>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</si>
  <si>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</si>
  <si>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</si>
  <si>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</si>
  <si>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</si>
  <si>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</si>
  <si>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</si>
  <si>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</si>
  <si>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</si>
  <si>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</si>
  <si>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</si>
  <si>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</si>
  <si>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</si>
  <si>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</si>
  <si>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</si>
  <si>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</si>
  <si>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</si>
  <si>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</si>
  <si>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</si>
  <si>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</si>
  <si>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</si>
  <si>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</si>
  <si>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</si>
  <si>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</si>
  <si>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</si>
  <si>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</si>
  <si>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</si>
  <si>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</si>
  <si>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</si>
  <si>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</si>
  <si>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</si>
  <si>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</si>
  <si>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</si>
  <si>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</si>
  <si>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</si>
  <si>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</si>
  <si>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</si>
  <si>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</si>
  <si>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</si>
  <si>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</si>
  <si>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</si>
  <si>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</si>
  <si>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</si>
  <si>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</si>
  <si>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</si>
  <si>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</si>
  <si>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</si>
  <si>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</si>
  <si>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</si>
  <si>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</si>
  <si>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</si>
  <si>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</si>
  <si>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</si>
  <si>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</si>
  <si>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</si>
  <si>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</si>
  <si>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</si>
  <si>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</si>
  <si>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</si>
  <si>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</si>
  <si>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</si>
  <si>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</si>
  <si>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</si>
  <si>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</si>
  <si>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</si>
  <si>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</si>
  <si>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</si>
  <si>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</si>
  <si>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</si>
  <si>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</si>
  <si>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</si>
  <si>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</si>
  <si>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</si>
  <si>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</si>
  <si>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</si>
  <si>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</si>
  <si>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</si>
  <si>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</si>
  <si>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</si>
  <si>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</si>
  <si>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</si>
  <si>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</si>
  <si>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</si>
  <si>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</si>
  <si>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</si>
  <si>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</si>
  <si>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</si>
  <si>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</si>
  <si>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</si>
  <si>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</si>
  <si>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</si>
  <si>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</si>
  <si>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</si>
  <si>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</si>
  <si>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</si>
  <si>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</si>
  <si>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</si>
  <si>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</si>
  <si>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</si>
  <si>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</si>
  <si>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</si>
  <si>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</si>
  <si>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</si>
  <si>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</si>
  <si>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</si>
  <si>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</si>
  <si>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</si>
  <si>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</si>
  <si>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</si>
  <si>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</si>
  <si>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</si>
  <si>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</si>
  <si>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</si>
  <si>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</si>
  <si>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</si>
  <si>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</si>
  <si>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</si>
  <si>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</si>
  <si>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</si>
  <si>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</si>
  <si>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</si>
  <si>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</si>
  <si>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</si>
  <si>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</si>
  <si>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</si>
  <si>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</si>
  <si>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</si>
  <si>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</si>
  <si>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</si>
  <si>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</si>
  <si>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</si>
  <si>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</si>
  <si>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</si>
  <si>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</si>
  <si>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</si>
  <si>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</si>
  <si>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</si>
  <si>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</si>
  <si>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</si>
  <si>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</si>
  <si>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</si>
  <si>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</si>
  <si>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</si>
  <si>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</si>
  <si>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</si>
  <si>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</si>
  <si>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</si>
  <si>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</si>
  <si>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</si>
  <si>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</si>
  <si>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</si>
  <si>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</si>
  <si>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</si>
  <si>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</si>
  <si>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</si>
  <si>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</si>
  <si>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</si>
  <si>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</si>
  <si>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</si>
  <si>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</si>
  <si>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</si>
  <si>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</si>
  <si>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</si>
  <si>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</si>
  <si>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</si>
  <si>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</si>
  <si>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</si>
  <si>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</si>
  <si>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</si>
  <si>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</si>
  <si>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</si>
  <si>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</si>
  <si>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</si>
  <si>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</si>
  <si>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</si>
  <si>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</si>
  <si>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</si>
  <si>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</si>
  <si>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</si>
  <si>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</si>
  <si>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</si>
  <si>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</si>
  <si>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</si>
  <si>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</si>
  <si>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</si>
  <si>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</si>
  <si>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</si>
  <si>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</si>
  <si>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</si>
  <si>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</si>
  <si>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</si>
  <si>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</si>
  <si>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</si>
  <si>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</si>
  <si>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</si>
  <si>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</si>
  <si>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</si>
  <si>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</si>
  <si>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</si>
  <si>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</si>
  <si>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</si>
  <si>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</si>
  <si>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</si>
  <si>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</si>
  <si>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</si>
  <si>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</si>
  <si>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</si>
  <si>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</si>
  <si>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</si>
  <si>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</si>
  <si>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</si>
  <si>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</si>
  <si>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</si>
  <si>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</si>
  <si>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</si>
  <si>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</si>
  <si>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</si>
  <si>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</si>
  <si>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</si>
  <si>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</si>
  <si>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</si>
  <si>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</si>
  <si>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</si>
  <si>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</si>
  <si>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</si>
  <si>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n-6불포화</t>
    <phoneticPr fontId="1" type="noConversion"/>
  </si>
  <si>
    <t>니아신</t>
    <phoneticPr fontId="1" type="noConversion"/>
  </si>
  <si>
    <t>권장섭취량</t>
    <phoneticPr fontId="1" type="noConversion"/>
  </si>
  <si>
    <t>염소</t>
    <phoneticPr fontId="1" type="noConversion"/>
  </si>
  <si>
    <t>섭취량</t>
    <phoneticPr fontId="1" type="noConversion"/>
  </si>
  <si>
    <t>미량 무기질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</si>
  <si>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</si>
  <si>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</si>
  <si>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</si>
  <si>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크롬(ug/일)</t>
    <phoneticPr fontId="1" type="noConversion"/>
  </si>
  <si>
    <t>불포화지방산</t>
    <phoneticPr fontId="1" type="noConversion"/>
  </si>
  <si>
    <t>평균필요량</t>
    <phoneticPr fontId="1" type="noConversion"/>
  </si>
  <si>
    <t>적정비율(최소)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</si>
  <si>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</si>
  <si>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</si>
  <si>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</si>
  <si>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</si>
  <si>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</si>
  <si>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</si>
  <si>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</si>
  <si>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</si>
  <si>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</si>
  <si>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비타민B12</t>
    <phoneticPr fontId="1" type="noConversion"/>
  </si>
  <si>
    <t>다량 무기질</t>
    <phoneticPr fontId="1" type="noConversion"/>
  </si>
  <si>
    <t>칼륨</t>
    <phoneticPr fontId="1" type="noConversion"/>
  </si>
  <si>
    <t>몰리브덴(ug/일)</t>
    <phoneticPr fontId="1" type="noConversion"/>
  </si>
  <si>
    <t>식이섬유</t>
    <phoneticPr fontId="1" type="noConversion"/>
  </si>
  <si>
    <t>적정비율(최대)</t>
    <phoneticPr fontId="1" type="noConversion"/>
  </si>
  <si>
    <t>충분섭취량</t>
    <phoneticPr fontId="1" type="noConversion"/>
  </si>
  <si>
    <t>상한섭취량</t>
    <phoneticPr fontId="1" type="noConversion"/>
  </si>
  <si>
    <t>비오틴</t>
    <phoneticPr fontId="1" type="noConversion"/>
  </si>
  <si>
    <t>구리</t>
    <phoneticPr fontId="1" type="noConversion"/>
  </si>
  <si>
    <t>셀레늄</t>
    <phoneticPr fontId="1" type="noConversion"/>
  </si>
  <si>
    <t>H1310282</t>
  </si>
  <si>
    <t>서정준</t>
  </si>
  <si>
    <t>정보</t>
    <phoneticPr fontId="1" type="noConversion"/>
  </si>
  <si>
    <t>(설문지 : FFQ 95문항 설문지, 사용자 : 서정준, ID : H1310282)</t>
  </si>
  <si>
    <t>출력시각</t>
    <phoneticPr fontId="1" type="noConversion"/>
  </si>
  <si>
    <t>2023년 05월 23일 12:38:41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</si>
  <si>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</si>
  <si>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</si>
  <si>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</si>
  <si>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</si>
  <si>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</si>
  <si>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</si>
  <si>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단백질(g/일)</t>
    <phoneticPr fontId="1" type="noConversion"/>
  </si>
  <si>
    <t>식이섬유(g/일)</t>
    <phoneticPr fontId="1" type="noConversion"/>
  </si>
  <si>
    <t>비타민E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</si>
  <si>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</si>
  <si>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</si>
  <si>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</si>
  <si>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</si>
  <si>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</si>
  <si>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</si>
  <si>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나트륨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</si>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</sst>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93.415405000000007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26216"/>
        <c:axId val="189626608"/>
      </c:barChart>
      <c:catAx>
        <c:axId val="18962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26608"/>
        <c:crosses val="autoZero"/>
        <c:auto val="1"/>
        <c:lblAlgn val="ctr"/>
        <c:lblOffset val="100"/>
        <c:noMultiLvlLbl val="0"/>
      </c:catAx>
      <c:valAx>
        <c:axId val="18962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2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3.2868664000000001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753104"/>
        <c:axId val="190122928"/>
      </c:barChart>
      <c:catAx>
        <c:axId val="19075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122928"/>
        <c:crosses val="autoZero"/>
        <c:auto val="1"/>
        <c:lblAlgn val="ctr"/>
        <c:lblOffset val="100"/>
        <c:noMultiLvlLbl val="0"/>
      </c:catAx>
      <c:valAx>
        <c:axId val="19012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75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1.1332028999999999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85424"/>
        <c:axId val="528685032"/>
      </c:barChart>
      <c:catAx>
        <c:axId val="52868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85032"/>
        <c:crosses val="autoZero"/>
        <c:auto val="1"/>
        <c:lblAlgn val="ctr"/>
        <c:lblOffset val="100"/>
        <c:noMultiLvlLbl val="0"/>
      </c:catAx>
      <c:valAx>
        <c:axId val="528685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8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1656.8988999999999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83856"/>
        <c:axId val="528684248"/>
      </c:barChart>
      <c:catAx>
        <c:axId val="52868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84248"/>
        <c:crosses val="autoZero"/>
        <c:auto val="1"/>
        <c:lblAlgn val="ctr"/>
        <c:lblOffset val="100"/>
        <c:noMultiLvlLbl val="0"/>
      </c:catAx>
      <c:valAx>
        <c:axId val="52868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8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4651.1440000000002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78368"/>
        <c:axId val="528678760"/>
      </c:barChart>
      <c:catAx>
        <c:axId val="52867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78760"/>
        <c:crosses val="autoZero"/>
        <c:auto val="1"/>
        <c:lblAlgn val="ctr"/>
        <c:lblOffset val="100"/>
        <c:noMultiLvlLbl val="0"/>
      </c:catAx>
      <c:valAx>
        <c:axId val="5286787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7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128.10310000000001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79544"/>
        <c:axId val="528679936"/>
      </c:barChart>
      <c:catAx>
        <c:axId val="52867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79936"/>
        <c:crosses val="autoZero"/>
        <c:auto val="1"/>
        <c:lblAlgn val="ctr"/>
        <c:lblOffset val="100"/>
        <c:noMultiLvlLbl val="0"/>
      </c:catAx>
      <c:valAx>
        <c:axId val="52867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7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159.97585000000001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81896"/>
        <c:axId val="528680720"/>
      </c:barChart>
      <c:catAx>
        <c:axId val="52868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80720"/>
        <c:crosses val="autoZero"/>
        <c:auto val="1"/>
        <c:lblAlgn val="ctr"/>
        <c:lblOffset val="100"/>
        <c:noMultiLvlLbl val="0"/>
      </c:catAx>
      <c:valAx>
        <c:axId val="52868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8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14.687544000000001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81504"/>
        <c:axId val="528682288"/>
      </c:barChart>
      <c:catAx>
        <c:axId val="52868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82288"/>
        <c:crosses val="autoZero"/>
        <c:auto val="1"/>
        <c:lblAlgn val="ctr"/>
        <c:lblOffset val="100"/>
        <c:noMultiLvlLbl val="0"/>
      </c:catAx>
      <c:valAx>
        <c:axId val="528682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814.23895000000005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683072"/>
        <c:axId val="528683464"/>
      </c:barChart>
      <c:catAx>
        <c:axId val="52868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683464"/>
        <c:crosses val="autoZero"/>
        <c:auto val="1"/>
        <c:lblAlgn val="ctr"/>
        <c:lblOffset val="100"/>
        <c:noMultiLvlLbl val="0"/>
      </c:catAx>
      <c:valAx>
        <c:axId val="5286834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68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0.10011320999999999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419136"/>
        <c:axId val="111417568"/>
      </c:barChart>
      <c:catAx>
        <c:axId val="11141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417568"/>
        <c:crosses val="autoZero"/>
        <c:auto val="1"/>
        <c:lblAlgn val="ctr"/>
        <c:lblOffset val="100"/>
        <c:noMultiLvlLbl val="0"/>
      </c:catAx>
      <c:valAx>
        <c:axId val="11141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41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4.5358980000000004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416000"/>
        <c:axId val="111418744"/>
      </c:barChart>
      <c:catAx>
        <c:axId val="11141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418744"/>
        <c:crosses val="autoZero"/>
        <c:auto val="1"/>
        <c:lblAlgn val="ctr"/>
        <c:lblOffset val="100"/>
        <c:noMultiLvlLbl val="0"/>
      </c:catAx>
      <c:valAx>
        <c:axId val="11141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4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34.286754999999999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8667048"/>
        <c:axId val="218667440"/>
      </c:barChart>
      <c:catAx>
        <c:axId val="21866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667440"/>
        <c:crosses val="autoZero"/>
        <c:auto val="1"/>
        <c:lblAlgn val="ctr"/>
        <c:lblOffset val="100"/>
        <c:noMultiLvlLbl val="0"/>
      </c:catAx>
      <c:valAx>
        <c:axId val="21866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866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350.23403999999999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416784"/>
        <c:axId val="111419920"/>
      </c:barChart>
      <c:catAx>
        <c:axId val="11141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419920"/>
        <c:crosses val="autoZero"/>
        <c:auto val="1"/>
        <c:lblAlgn val="ctr"/>
        <c:lblOffset val="100"/>
        <c:noMultiLvlLbl val="0"/>
      </c:catAx>
      <c:valAx>
        <c:axId val="11141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41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124.41598999999999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418352"/>
        <c:axId val="111412864"/>
      </c:barChart>
      <c:catAx>
        <c:axId val="11141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412864"/>
        <c:crosses val="autoZero"/>
        <c:auto val="1"/>
        <c:lblAlgn val="ctr"/>
        <c:lblOffset val="100"/>
        <c:noMultiLvlLbl val="0"/>
      </c:catAx>
      <c:valAx>
        <c:axId val="11141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41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6.2270000000000003</c:v>
                </c:pt>
                <c:pt idx="1">
                  <c:v>16.119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1416392"/>
        <c:axId val="111420312"/>
      </c:barChart>
      <c:catAx>
        <c:axId val="11141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420312"/>
        <c:crosses val="autoZero"/>
        <c:auto val="1"/>
        <c:lblAlgn val="ctr"/>
        <c:lblOffset val="100"/>
        <c:noMultiLvlLbl val="0"/>
      </c:catAx>
      <c:valAx>
        <c:axId val="11142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41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13.798113000000001</c:v>
                </c:pt>
                <c:pt idx="1">
                  <c:v>17.456816</c:v>
                </c:pt>
                <c:pt idx="2">
                  <c:v>19.932112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730.77809999999999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414824"/>
        <c:axId val="111415216"/>
      </c:barChart>
      <c:catAx>
        <c:axId val="11141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415216"/>
        <c:crosses val="autoZero"/>
        <c:auto val="1"/>
        <c:lblAlgn val="ctr"/>
        <c:lblOffset val="100"/>
        <c:noMultiLvlLbl val="0"/>
      </c:catAx>
      <c:valAx>
        <c:axId val="111415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41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31.477968000000001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238480"/>
        <c:axId val="111233384"/>
      </c:barChart>
      <c:catAx>
        <c:axId val="11123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233384"/>
        <c:crosses val="autoZero"/>
        <c:auto val="1"/>
        <c:lblAlgn val="ctr"/>
        <c:lblOffset val="100"/>
        <c:noMultiLvlLbl val="0"/>
      </c:catAx>
      <c:valAx>
        <c:axId val="111233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23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76.912000000000006</c:v>
                </c:pt>
                <c:pt idx="1">
                  <c:v>9.0359999999999996</c:v>
                </c:pt>
                <c:pt idx="2">
                  <c:v>14.052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1234168"/>
        <c:axId val="111238088"/>
      </c:barChart>
      <c:catAx>
        <c:axId val="11123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238088"/>
        <c:crosses val="autoZero"/>
        <c:auto val="1"/>
        <c:lblAlgn val="ctr"/>
        <c:lblOffset val="100"/>
        <c:noMultiLvlLbl val="0"/>
      </c:catAx>
      <c:valAx>
        <c:axId val="111238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23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3072.8823000000002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233776"/>
        <c:axId val="111236912"/>
      </c:barChart>
      <c:catAx>
        <c:axId val="11123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236912"/>
        <c:crosses val="autoZero"/>
        <c:auto val="1"/>
        <c:lblAlgn val="ctr"/>
        <c:lblOffset val="100"/>
        <c:noMultiLvlLbl val="0"/>
      </c:catAx>
      <c:valAx>
        <c:axId val="11123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23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126.52239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237696"/>
        <c:axId val="111234560"/>
      </c:barChart>
      <c:catAx>
        <c:axId val="11123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234560"/>
        <c:crosses val="autoZero"/>
        <c:auto val="1"/>
        <c:lblAlgn val="ctr"/>
        <c:lblOffset val="100"/>
        <c:noMultiLvlLbl val="0"/>
      </c:catAx>
      <c:valAx>
        <c:axId val="111234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2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616.48019999999997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236128"/>
        <c:axId val="111237304"/>
      </c:barChart>
      <c:catAx>
        <c:axId val="11123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237304"/>
        <c:crosses val="autoZero"/>
        <c:auto val="1"/>
        <c:lblAlgn val="ctr"/>
        <c:lblOffset val="100"/>
        <c:noMultiLvlLbl val="0"/>
      </c:catAx>
      <c:valAx>
        <c:axId val="11123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23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3.8146523999999999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09584"/>
        <c:axId val="787015464"/>
      </c:barChart>
      <c:catAx>
        <c:axId val="78700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15464"/>
        <c:crosses val="autoZero"/>
        <c:auto val="1"/>
        <c:lblAlgn val="ctr"/>
        <c:lblOffset val="100"/>
        <c:noMultiLvlLbl val="0"/>
      </c:catAx>
      <c:valAx>
        <c:axId val="78701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0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7590.7255999999998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231424"/>
        <c:axId val="111231816"/>
      </c:barChart>
      <c:catAx>
        <c:axId val="11123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231816"/>
        <c:crosses val="autoZero"/>
        <c:auto val="1"/>
        <c:lblAlgn val="ctr"/>
        <c:lblOffset val="100"/>
        <c:noMultiLvlLbl val="0"/>
      </c:catAx>
      <c:valAx>
        <c:axId val="11123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2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19.35549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232600"/>
        <c:axId val="111232992"/>
      </c:barChart>
      <c:catAx>
        <c:axId val="11123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232992"/>
        <c:crosses val="autoZero"/>
        <c:auto val="1"/>
        <c:lblAlgn val="ctr"/>
        <c:lblOffset val="100"/>
        <c:noMultiLvlLbl val="0"/>
      </c:catAx>
      <c:valAx>
        <c:axId val="11123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23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2.3776112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6532816"/>
        <c:axId val="706534384"/>
      </c:barChart>
      <c:catAx>
        <c:axId val="70653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6534384"/>
        <c:crosses val="autoZero"/>
        <c:auto val="1"/>
        <c:lblAlgn val="ctr"/>
        <c:lblOffset val="100"/>
        <c:noMultiLvlLbl val="0"/>
      </c:catAx>
      <c:valAx>
        <c:axId val="70653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653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367.83172999999999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16640"/>
        <c:axId val="787012720"/>
      </c:barChart>
      <c:catAx>
        <c:axId val="78701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12720"/>
        <c:crosses val="autoZero"/>
        <c:auto val="1"/>
        <c:lblAlgn val="ctr"/>
        <c:lblOffset val="100"/>
        <c:noMultiLvlLbl val="0"/>
      </c:catAx>
      <c:valAx>
        <c:axId val="78701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1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1.9036245000000001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15856"/>
        <c:axId val="787012328"/>
      </c:barChart>
      <c:catAx>
        <c:axId val="7870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12328"/>
        <c:crosses val="autoZero"/>
        <c:auto val="1"/>
        <c:lblAlgn val="ctr"/>
        <c:lblOffset val="100"/>
        <c:noMultiLvlLbl val="0"/>
      </c:catAx>
      <c:valAx>
        <c:axId val="787012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22.292252000000001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09976"/>
        <c:axId val="787013504"/>
      </c:barChart>
      <c:catAx>
        <c:axId val="7870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13504"/>
        <c:crosses val="autoZero"/>
        <c:auto val="1"/>
        <c:lblAlgn val="ctr"/>
        <c:lblOffset val="100"/>
        <c:noMultiLvlLbl val="0"/>
      </c:catAx>
      <c:valAx>
        <c:axId val="78701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2.3776112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10368"/>
        <c:axId val="787013896"/>
      </c:barChart>
      <c:catAx>
        <c:axId val="7870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13896"/>
        <c:crosses val="autoZero"/>
        <c:auto val="1"/>
        <c:lblAlgn val="ctr"/>
        <c:lblOffset val="100"/>
        <c:noMultiLvlLbl val="0"/>
      </c:catAx>
      <c:valAx>
        <c:axId val="7870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827.56555000000003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14288"/>
        <c:axId val="787014680"/>
      </c:barChart>
      <c:catAx>
        <c:axId val="7870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14680"/>
        <c:crosses val="autoZero"/>
        <c:auto val="1"/>
        <c:lblAlgn val="ctr"/>
        <c:lblOffset val="100"/>
        <c:noMultiLvlLbl val="0"/>
      </c:catAx>
      <c:valAx>
        <c:axId val="78701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10.076136999999999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16248"/>
        <c:axId val="787010760"/>
      </c:barChart>
      <c:catAx>
        <c:axId val="78701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10760"/>
        <c:crosses val="autoZero"/>
        <c:auto val="1"/>
        <c:lblAlgn val="ctr"/>
        <c:lblOffset val="100"/>
        <c:noMultiLvlLbl val="0"/>
      </c:catAx>
      <c:valAx>
        <c:axId val="787010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1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서정준, ID : H1310282)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05월 23일 12:38:41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3072.8823000000002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93.415405000000007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34.286754999999999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76.912000000000006</v>
      </c>
      <c r="G8" s="59">
        <f>'DRIs DATA 입력'!G8</f>
        <v>9.0359999999999996</v>
      </c>
      <c r="H8" s="59">
        <f>'DRIs DATA 입력'!H8</f>
        <v>14.052</v>
      </c>
      <c r="I8" s="46"/>
      <c r="J8" s="59" t="s">
        <v>216</v>
      </c>
      <c r="K8" s="59">
        <f>'DRIs DATA 입력'!K8</f>
        <v>6.2270000000000003</v>
      </c>
      <c r="L8" s="59">
        <f>'DRIs DATA 입력'!L8</f>
        <v>16.119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730.77809999999999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31.477968000000001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3.8146523999999999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367.83172999999999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126.52239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2.9673327999999999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1.9036245000000001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22.292252000000001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2.3776112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827.56555000000003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10.076136999999999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3.2868664000000001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1.1332028999999999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616.48019999999997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1656.8988999999999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7590.7255999999998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4651.1440000000002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128.10310000000001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159.97585000000001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19.35549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14.687544000000001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814.23895000000005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0.10011320999999999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4.5358980000000004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350.23403999999999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124.41598999999999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5" sqref="G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312</v>
      </c>
      <c r="B1" s="61" t="s">
        <v>313</v>
      </c>
      <c r="G1" s="62" t="s">
        <v>314</v>
      </c>
      <c r="H1" s="61" t="s">
        <v>315</v>
      </c>
    </row>
    <row r="3" spans="1:27" x14ac:dyDescent="0.3">
      <c r="A3" s="71" t="s">
        <v>316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317</v>
      </c>
      <c r="B4" s="69"/>
      <c r="C4" s="69"/>
      <c r="E4" s="66" t="s">
        <v>318</v>
      </c>
      <c r="F4" s="67"/>
      <c r="G4" s="67"/>
      <c r="H4" s="68"/>
      <c r="J4" s="66" t="s">
        <v>287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303</v>
      </c>
      <c r="V4" s="69"/>
      <c r="W4" s="69"/>
      <c r="X4" s="69"/>
      <c r="Y4" s="69"/>
      <c r="Z4" s="69"/>
    </row>
    <row r="5" spans="1:27" x14ac:dyDescent="0.3">
      <c r="A5" s="65"/>
      <c r="B5" s="65" t="s">
        <v>319</v>
      </c>
      <c r="C5" s="65" t="s">
        <v>281</v>
      </c>
      <c r="E5" s="65"/>
      <c r="F5" s="65" t="s">
        <v>50</v>
      </c>
      <c r="G5" s="65" t="s">
        <v>320</v>
      </c>
      <c r="H5" s="65" t="s">
        <v>46</v>
      </c>
      <c r="J5" s="65"/>
      <c r="K5" s="65" t="s">
        <v>321</v>
      </c>
      <c r="L5" s="65" t="s">
        <v>277</v>
      </c>
      <c r="N5" s="65"/>
      <c r="O5" s="65" t="s">
        <v>288</v>
      </c>
      <c r="P5" s="65" t="s">
        <v>279</v>
      </c>
      <c r="Q5" s="65" t="s">
        <v>305</v>
      </c>
      <c r="R5" s="65" t="s">
        <v>306</v>
      </c>
      <c r="S5" s="65" t="s">
        <v>281</v>
      </c>
      <c r="U5" s="65"/>
      <c r="V5" s="65" t="s">
        <v>288</v>
      </c>
      <c r="W5" s="65" t="s">
        <v>279</v>
      </c>
      <c r="X5" s="65" t="s">
        <v>305</v>
      </c>
      <c r="Y5" s="65" t="s">
        <v>306</v>
      </c>
      <c r="Z5" s="65" t="s">
        <v>281</v>
      </c>
    </row>
    <row r="6" spans="1:27" x14ac:dyDescent="0.3">
      <c r="A6" s="65" t="s">
        <v>317</v>
      </c>
      <c r="B6" s="65">
        <v>2400</v>
      </c>
      <c r="C6" s="65">
        <v>3072.8823000000002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322</v>
      </c>
      <c r="O6" s="65">
        <v>50</v>
      </c>
      <c r="P6" s="65">
        <v>60</v>
      </c>
      <c r="Q6" s="65">
        <v>0</v>
      </c>
      <c r="R6" s="65">
        <v>0</v>
      </c>
      <c r="S6" s="65">
        <v>93.415405000000007</v>
      </c>
      <c r="U6" s="65" t="s">
        <v>323</v>
      </c>
      <c r="V6" s="65">
        <v>0</v>
      </c>
      <c r="W6" s="65">
        <v>0</v>
      </c>
      <c r="X6" s="65">
        <v>25</v>
      </c>
      <c r="Y6" s="65">
        <v>0</v>
      </c>
      <c r="Z6" s="65">
        <v>34.286754999999999</v>
      </c>
    </row>
    <row r="7" spans="1:27" x14ac:dyDescent="0.3">
      <c r="E7" s="65" t="s">
        <v>304</v>
      </c>
      <c r="F7" s="65">
        <v>65</v>
      </c>
      <c r="G7" s="65">
        <v>30</v>
      </c>
      <c r="H7" s="65">
        <v>20</v>
      </c>
      <c r="J7" s="65" t="s">
        <v>304</v>
      </c>
      <c r="K7" s="65">
        <v>1</v>
      </c>
      <c r="L7" s="65">
        <v>10</v>
      </c>
    </row>
    <row r="8" spans="1:27" x14ac:dyDescent="0.3">
      <c r="E8" s="65" t="s">
        <v>290</v>
      </c>
      <c r="F8" s="65">
        <v>76.912000000000006</v>
      </c>
      <c r="G8" s="65">
        <v>9.0359999999999996</v>
      </c>
      <c r="H8" s="65">
        <v>14.052</v>
      </c>
      <c r="J8" s="65" t="s">
        <v>290</v>
      </c>
      <c r="K8" s="65">
        <v>6.2270000000000003</v>
      </c>
      <c r="L8" s="65">
        <v>16.119</v>
      </c>
    </row>
    <row r="13" spans="1:27" x14ac:dyDescent="0.3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324</v>
      </c>
      <c r="I14" s="69"/>
      <c r="J14" s="69"/>
      <c r="K14" s="69"/>
      <c r="L14" s="69"/>
      <c r="M14" s="69"/>
      <c r="O14" s="69" t="s">
        <v>293</v>
      </c>
      <c r="P14" s="69"/>
      <c r="Q14" s="69"/>
      <c r="R14" s="69"/>
      <c r="S14" s="69"/>
      <c r="T14" s="69"/>
      <c r="V14" s="69" t="s">
        <v>294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279</v>
      </c>
      <c r="D15" s="65" t="s">
        <v>305</v>
      </c>
      <c r="E15" s="65" t="s">
        <v>306</v>
      </c>
      <c r="F15" s="65" t="s">
        <v>281</v>
      </c>
      <c r="H15" s="65"/>
      <c r="I15" s="65" t="s">
        <v>288</v>
      </c>
      <c r="J15" s="65" t="s">
        <v>279</v>
      </c>
      <c r="K15" s="65" t="s">
        <v>305</v>
      </c>
      <c r="L15" s="65" t="s">
        <v>306</v>
      </c>
      <c r="M15" s="65" t="s">
        <v>281</v>
      </c>
      <c r="O15" s="65"/>
      <c r="P15" s="65" t="s">
        <v>288</v>
      </c>
      <c r="Q15" s="65" t="s">
        <v>279</v>
      </c>
      <c r="R15" s="65" t="s">
        <v>305</v>
      </c>
      <c r="S15" s="65" t="s">
        <v>306</v>
      </c>
      <c r="T15" s="65" t="s">
        <v>281</v>
      </c>
      <c r="V15" s="65"/>
      <c r="W15" s="65" t="s">
        <v>288</v>
      </c>
      <c r="X15" s="65" t="s">
        <v>279</v>
      </c>
      <c r="Y15" s="65" t="s">
        <v>305</v>
      </c>
      <c r="Z15" s="65" t="s">
        <v>306</v>
      </c>
      <c r="AA15" s="65" t="s">
        <v>281</v>
      </c>
    </row>
    <row r="16" spans="1:27" x14ac:dyDescent="0.3">
      <c r="A16" s="65" t="s">
        <v>325</v>
      </c>
      <c r="B16" s="65">
        <v>550</v>
      </c>
      <c r="C16" s="65">
        <v>750</v>
      </c>
      <c r="D16" s="65">
        <v>0</v>
      </c>
      <c r="E16" s="65">
        <v>3000</v>
      </c>
      <c r="F16" s="65">
        <v>730.77809999999999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31.477968000000001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3.8146523999999999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367.83172999999999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326</v>
      </c>
      <c r="P24" s="69"/>
      <c r="Q24" s="69"/>
      <c r="R24" s="69"/>
      <c r="S24" s="69"/>
      <c r="T24" s="69"/>
      <c r="V24" s="69" t="s">
        <v>278</v>
      </c>
      <c r="W24" s="69"/>
      <c r="X24" s="69"/>
      <c r="Y24" s="69"/>
      <c r="Z24" s="69"/>
      <c r="AA24" s="69"/>
      <c r="AC24" s="69" t="s">
        <v>298</v>
      </c>
      <c r="AD24" s="69"/>
      <c r="AE24" s="69"/>
      <c r="AF24" s="69"/>
      <c r="AG24" s="69"/>
      <c r="AH24" s="69"/>
      <c r="AJ24" s="69" t="s">
        <v>327</v>
      </c>
      <c r="AK24" s="69"/>
      <c r="AL24" s="69"/>
      <c r="AM24" s="69"/>
      <c r="AN24" s="69"/>
      <c r="AO24" s="69"/>
      <c r="AQ24" s="69" t="s">
        <v>299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307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279</v>
      </c>
      <c r="D25" s="65" t="s">
        <v>305</v>
      </c>
      <c r="E25" s="65" t="s">
        <v>306</v>
      </c>
      <c r="F25" s="65" t="s">
        <v>281</v>
      </c>
      <c r="H25" s="65"/>
      <c r="I25" s="65" t="s">
        <v>288</v>
      </c>
      <c r="J25" s="65" t="s">
        <v>279</v>
      </c>
      <c r="K25" s="65" t="s">
        <v>305</v>
      </c>
      <c r="L25" s="65" t="s">
        <v>306</v>
      </c>
      <c r="M25" s="65" t="s">
        <v>281</v>
      </c>
      <c r="O25" s="65"/>
      <c r="P25" s="65" t="s">
        <v>288</v>
      </c>
      <c r="Q25" s="65" t="s">
        <v>279</v>
      </c>
      <c r="R25" s="65" t="s">
        <v>305</v>
      </c>
      <c r="S25" s="65" t="s">
        <v>306</v>
      </c>
      <c r="T25" s="65" t="s">
        <v>281</v>
      </c>
      <c r="V25" s="65"/>
      <c r="W25" s="65" t="s">
        <v>288</v>
      </c>
      <c r="X25" s="65" t="s">
        <v>279</v>
      </c>
      <c r="Y25" s="65" t="s">
        <v>305</v>
      </c>
      <c r="Z25" s="65" t="s">
        <v>306</v>
      </c>
      <c r="AA25" s="65" t="s">
        <v>281</v>
      </c>
      <c r="AC25" s="65"/>
      <c r="AD25" s="65" t="s">
        <v>288</v>
      </c>
      <c r="AE25" s="65" t="s">
        <v>279</v>
      </c>
      <c r="AF25" s="65" t="s">
        <v>305</v>
      </c>
      <c r="AG25" s="65" t="s">
        <v>306</v>
      </c>
      <c r="AH25" s="65" t="s">
        <v>281</v>
      </c>
      <c r="AJ25" s="65"/>
      <c r="AK25" s="65" t="s">
        <v>288</v>
      </c>
      <c r="AL25" s="65" t="s">
        <v>279</v>
      </c>
      <c r="AM25" s="65" t="s">
        <v>305</v>
      </c>
      <c r="AN25" s="65" t="s">
        <v>306</v>
      </c>
      <c r="AO25" s="65" t="s">
        <v>281</v>
      </c>
      <c r="AQ25" s="65"/>
      <c r="AR25" s="65" t="s">
        <v>288</v>
      </c>
      <c r="AS25" s="65" t="s">
        <v>279</v>
      </c>
      <c r="AT25" s="65" t="s">
        <v>305</v>
      </c>
      <c r="AU25" s="65" t="s">
        <v>306</v>
      </c>
      <c r="AV25" s="65" t="s">
        <v>281</v>
      </c>
      <c r="AX25" s="65"/>
      <c r="AY25" s="65" t="s">
        <v>288</v>
      </c>
      <c r="AZ25" s="65" t="s">
        <v>279</v>
      </c>
      <c r="BA25" s="65" t="s">
        <v>305</v>
      </c>
      <c r="BB25" s="65" t="s">
        <v>306</v>
      </c>
      <c r="BC25" s="65" t="s">
        <v>281</v>
      </c>
      <c r="BE25" s="65"/>
      <c r="BF25" s="65" t="s">
        <v>288</v>
      </c>
      <c r="BG25" s="65" t="s">
        <v>279</v>
      </c>
      <c r="BH25" s="65" t="s">
        <v>305</v>
      </c>
      <c r="BI25" s="65" t="s">
        <v>306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126.52239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2.9673327999999999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1.9036245000000001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22.292252000000001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2.3776112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827.56555000000003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10.076136999999999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3.2868664000000001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1.1332028999999999</v>
      </c>
    </row>
    <row r="33" spans="1:68" x14ac:dyDescent="0.3">
      <c r="A33" s="70" t="s">
        <v>300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330</v>
      </c>
      <c r="I34" s="69"/>
      <c r="J34" s="69"/>
      <c r="K34" s="69"/>
      <c r="L34" s="69"/>
      <c r="M34" s="69"/>
      <c r="O34" s="69" t="s">
        <v>331</v>
      </c>
      <c r="P34" s="69"/>
      <c r="Q34" s="69"/>
      <c r="R34" s="69"/>
      <c r="S34" s="69"/>
      <c r="T34" s="69"/>
      <c r="V34" s="69" t="s">
        <v>301</v>
      </c>
      <c r="W34" s="69"/>
      <c r="X34" s="69"/>
      <c r="Y34" s="69"/>
      <c r="Z34" s="69"/>
      <c r="AA34" s="69"/>
      <c r="AC34" s="69" t="s">
        <v>280</v>
      </c>
      <c r="AD34" s="69"/>
      <c r="AE34" s="69"/>
      <c r="AF34" s="69"/>
      <c r="AG34" s="69"/>
      <c r="AH34" s="69"/>
      <c r="AJ34" s="69" t="s">
        <v>332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279</v>
      </c>
      <c r="D35" s="65" t="s">
        <v>305</v>
      </c>
      <c r="E35" s="65" t="s">
        <v>306</v>
      </c>
      <c r="F35" s="65" t="s">
        <v>281</v>
      </c>
      <c r="H35" s="65"/>
      <c r="I35" s="65" t="s">
        <v>288</v>
      </c>
      <c r="J35" s="65" t="s">
        <v>279</v>
      </c>
      <c r="K35" s="65" t="s">
        <v>305</v>
      </c>
      <c r="L35" s="65" t="s">
        <v>306</v>
      </c>
      <c r="M35" s="65" t="s">
        <v>281</v>
      </c>
      <c r="O35" s="65"/>
      <c r="P35" s="65" t="s">
        <v>288</v>
      </c>
      <c r="Q35" s="65" t="s">
        <v>279</v>
      </c>
      <c r="R35" s="65" t="s">
        <v>305</v>
      </c>
      <c r="S35" s="65" t="s">
        <v>306</v>
      </c>
      <c r="T35" s="65" t="s">
        <v>281</v>
      </c>
      <c r="V35" s="65"/>
      <c r="W35" s="65" t="s">
        <v>288</v>
      </c>
      <c r="X35" s="65" t="s">
        <v>279</v>
      </c>
      <c r="Y35" s="65" t="s">
        <v>305</v>
      </c>
      <c r="Z35" s="65" t="s">
        <v>306</v>
      </c>
      <c r="AA35" s="65" t="s">
        <v>281</v>
      </c>
      <c r="AC35" s="65"/>
      <c r="AD35" s="65" t="s">
        <v>288</v>
      </c>
      <c r="AE35" s="65" t="s">
        <v>279</v>
      </c>
      <c r="AF35" s="65" t="s">
        <v>305</v>
      </c>
      <c r="AG35" s="65" t="s">
        <v>306</v>
      </c>
      <c r="AH35" s="65" t="s">
        <v>281</v>
      </c>
      <c r="AJ35" s="65"/>
      <c r="AK35" s="65" t="s">
        <v>288</v>
      </c>
      <c r="AL35" s="65" t="s">
        <v>279</v>
      </c>
      <c r="AM35" s="65" t="s">
        <v>305</v>
      </c>
      <c r="AN35" s="65" t="s">
        <v>306</v>
      </c>
      <c r="AO35" s="65" t="s">
        <v>281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616.48019999999997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1656.8988999999999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7590.7255999999998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4651.1440000000002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128.10310000000001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159.97585000000001</v>
      </c>
    </row>
    <row r="43" spans="1:68" x14ac:dyDescent="0.3">
      <c r="A43" s="70" t="s">
        <v>282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333</v>
      </c>
      <c r="B44" s="69"/>
      <c r="C44" s="69"/>
      <c r="D44" s="69"/>
      <c r="E44" s="69"/>
      <c r="F44" s="69"/>
      <c r="H44" s="69" t="s">
        <v>334</v>
      </c>
      <c r="I44" s="69"/>
      <c r="J44" s="69"/>
      <c r="K44" s="69"/>
      <c r="L44" s="69"/>
      <c r="M44" s="69"/>
      <c r="O44" s="69" t="s">
        <v>308</v>
      </c>
      <c r="P44" s="69"/>
      <c r="Q44" s="69"/>
      <c r="R44" s="69"/>
      <c r="S44" s="69"/>
      <c r="T44" s="69"/>
      <c r="V44" s="69" t="s">
        <v>335</v>
      </c>
      <c r="W44" s="69"/>
      <c r="X44" s="69"/>
      <c r="Y44" s="69"/>
      <c r="Z44" s="69"/>
      <c r="AA44" s="69"/>
      <c r="AC44" s="69" t="s">
        <v>283</v>
      </c>
      <c r="AD44" s="69"/>
      <c r="AE44" s="69"/>
      <c r="AF44" s="69"/>
      <c r="AG44" s="69"/>
      <c r="AH44" s="69"/>
      <c r="AJ44" s="69" t="s">
        <v>284</v>
      </c>
      <c r="AK44" s="69"/>
      <c r="AL44" s="69"/>
      <c r="AM44" s="69"/>
      <c r="AN44" s="69"/>
      <c r="AO44" s="69"/>
      <c r="AQ44" s="69" t="s">
        <v>309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337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279</v>
      </c>
      <c r="D45" s="65" t="s">
        <v>305</v>
      </c>
      <c r="E45" s="65" t="s">
        <v>306</v>
      </c>
      <c r="F45" s="65" t="s">
        <v>281</v>
      </c>
      <c r="H45" s="65"/>
      <c r="I45" s="65" t="s">
        <v>288</v>
      </c>
      <c r="J45" s="65" t="s">
        <v>279</v>
      </c>
      <c r="K45" s="65" t="s">
        <v>305</v>
      </c>
      <c r="L45" s="65" t="s">
        <v>306</v>
      </c>
      <c r="M45" s="65" t="s">
        <v>281</v>
      </c>
      <c r="O45" s="65"/>
      <c r="P45" s="65" t="s">
        <v>288</v>
      </c>
      <c r="Q45" s="65" t="s">
        <v>279</v>
      </c>
      <c r="R45" s="65" t="s">
        <v>305</v>
      </c>
      <c r="S45" s="65" t="s">
        <v>306</v>
      </c>
      <c r="T45" s="65" t="s">
        <v>281</v>
      </c>
      <c r="V45" s="65"/>
      <c r="W45" s="65" t="s">
        <v>288</v>
      </c>
      <c r="X45" s="65" t="s">
        <v>279</v>
      </c>
      <c r="Y45" s="65" t="s">
        <v>305</v>
      </c>
      <c r="Z45" s="65" t="s">
        <v>306</v>
      </c>
      <c r="AA45" s="65" t="s">
        <v>281</v>
      </c>
      <c r="AC45" s="65"/>
      <c r="AD45" s="65" t="s">
        <v>288</v>
      </c>
      <c r="AE45" s="65" t="s">
        <v>279</v>
      </c>
      <c r="AF45" s="65" t="s">
        <v>305</v>
      </c>
      <c r="AG45" s="65" t="s">
        <v>306</v>
      </c>
      <c r="AH45" s="65" t="s">
        <v>281</v>
      </c>
      <c r="AJ45" s="65"/>
      <c r="AK45" s="65" t="s">
        <v>288</v>
      </c>
      <c r="AL45" s="65" t="s">
        <v>279</v>
      </c>
      <c r="AM45" s="65" t="s">
        <v>305</v>
      </c>
      <c r="AN45" s="65" t="s">
        <v>306</v>
      </c>
      <c r="AO45" s="65" t="s">
        <v>281</v>
      </c>
      <c r="AQ45" s="65"/>
      <c r="AR45" s="65" t="s">
        <v>288</v>
      </c>
      <c r="AS45" s="65" t="s">
        <v>279</v>
      </c>
      <c r="AT45" s="65" t="s">
        <v>305</v>
      </c>
      <c r="AU45" s="65" t="s">
        <v>306</v>
      </c>
      <c r="AV45" s="65" t="s">
        <v>281</v>
      </c>
      <c r="AX45" s="65"/>
      <c r="AY45" s="65" t="s">
        <v>288</v>
      </c>
      <c r="AZ45" s="65" t="s">
        <v>279</v>
      </c>
      <c r="BA45" s="65" t="s">
        <v>305</v>
      </c>
      <c r="BB45" s="65" t="s">
        <v>306</v>
      </c>
      <c r="BC45" s="65" t="s">
        <v>281</v>
      </c>
      <c r="BE45" s="65"/>
      <c r="BF45" s="65" t="s">
        <v>288</v>
      </c>
      <c r="BG45" s="65" t="s">
        <v>279</v>
      </c>
      <c r="BH45" s="65" t="s">
        <v>305</v>
      </c>
      <c r="BI45" s="65" t="s">
        <v>306</v>
      </c>
      <c r="BJ45" s="65" t="s">
        <v>281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19.35549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14.687544000000001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814.23895000000005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0.10011320999999999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4.5358980000000004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350.23403999999999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124.41598999999999</v>
      </c>
      <c r="AX46" s="65" t="s">
        <v>302</v>
      </c>
      <c r="AY46" s="65"/>
      <c r="AZ46" s="65"/>
      <c r="BA46" s="65"/>
      <c r="BB46" s="65"/>
      <c r="BC46" s="65"/>
      <c r="BE46" s="65" t="s">
        <v>286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310</v>
      </c>
      <c r="B2" s="61" t="s">
        <v>311</v>
      </c>
      <c r="C2" s="61" t="s">
        <v>276</v>
      </c>
      <c r="D2" s="61">
        <v>41</v>
      </c>
      <c r="E2" s="61">
        <v>3072.8823000000002</v>
      </c>
      <c r="F2" s="61">
        <v>511.29473999999999</v>
      </c>
      <c r="G2" s="61">
        <v>60.069527000000001</v>
      </c>
      <c r="H2" s="61">
        <v>35.601264999999998</v>
      </c>
      <c r="I2" s="61">
        <v>24.468261999999999</v>
      </c>
      <c r="J2" s="61">
        <v>93.415405000000007</v>
      </c>
      <c r="K2" s="61">
        <v>51.590179999999997</v>
      </c>
      <c r="L2" s="61">
        <v>41.825221999999997</v>
      </c>
      <c r="M2" s="61">
        <v>34.286754999999999</v>
      </c>
      <c r="N2" s="61">
        <v>3.3147310999999999</v>
      </c>
      <c r="O2" s="61">
        <v>18.6158</v>
      </c>
      <c r="P2" s="61">
        <v>1831.5272</v>
      </c>
      <c r="Q2" s="61">
        <v>33.472687000000001</v>
      </c>
      <c r="R2" s="61">
        <v>730.77809999999999</v>
      </c>
      <c r="S2" s="61">
        <v>114.7569</v>
      </c>
      <c r="T2" s="61">
        <v>7392.2554</v>
      </c>
      <c r="U2" s="61">
        <v>3.8146523999999999</v>
      </c>
      <c r="V2" s="61">
        <v>31.477968000000001</v>
      </c>
      <c r="W2" s="61">
        <v>367.83172999999999</v>
      </c>
      <c r="X2" s="61">
        <v>126.52239</v>
      </c>
      <c r="Y2" s="61">
        <v>2.9673327999999999</v>
      </c>
      <c r="Z2" s="61">
        <v>1.9036245000000001</v>
      </c>
      <c r="AA2" s="61">
        <v>22.292252000000001</v>
      </c>
      <c r="AB2" s="61">
        <v>2.3776112</v>
      </c>
      <c r="AC2" s="61">
        <v>827.56555000000003</v>
      </c>
      <c r="AD2" s="61">
        <v>10.076136999999999</v>
      </c>
      <c r="AE2" s="61">
        <v>3.2868664000000001</v>
      </c>
      <c r="AF2" s="61">
        <v>1.1332028999999999</v>
      </c>
      <c r="AG2" s="61">
        <v>616.48019999999997</v>
      </c>
      <c r="AH2" s="61">
        <v>410.59354000000002</v>
      </c>
      <c r="AI2" s="61">
        <v>205.88669999999999</v>
      </c>
      <c r="AJ2" s="61">
        <v>1656.8988999999999</v>
      </c>
      <c r="AK2" s="61">
        <v>7590.7255999999998</v>
      </c>
      <c r="AL2" s="61">
        <v>128.10310000000001</v>
      </c>
      <c r="AM2" s="61">
        <v>4651.1440000000002</v>
      </c>
      <c r="AN2" s="61">
        <v>159.97585000000001</v>
      </c>
      <c r="AO2" s="61">
        <v>19.35549</v>
      </c>
      <c r="AP2" s="61">
        <v>13.989684</v>
      </c>
      <c r="AQ2" s="61">
        <v>5.3658049999999999</v>
      </c>
      <c r="AR2" s="61">
        <v>14.687544000000001</v>
      </c>
      <c r="AS2" s="61">
        <v>814.23895000000005</v>
      </c>
      <c r="AT2" s="61">
        <v>0.10011320999999999</v>
      </c>
      <c r="AU2" s="61">
        <v>4.5358980000000004</v>
      </c>
      <c r="AV2" s="61">
        <v>350.23403999999999</v>
      </c>
      <c r="AW2" s="61">
        <v>124.41598999999999</v>
      </c>
      <c r="AX2" s="61">
        <v>0.23593620000000001</v>
      </c>
      <c r="AY2" s="61">
        <v>2.1343700000000001</v>
      </c>
      <c r="AZ2" s="61">
        <v>408.78827000000001</v>
      </c>
      <c r="BA2" s="61">
        <v>51.197063</v>
      </c>
      <c r="BB2" s="61">
        <v>13.798113000000001</v>
      </c>
      <c r="BC2" s="61">
        <v>17.456816</v>
      </c>
      <c r="BD2" s="61">
        <v>19.932112</v>
      </c>
      <c r="BE2" s="61">
        <v>0.88840960000000002</v>
      </c>
      <c r="BF2" s="61">
        <v>4.9466023000000003</v>
      </c>
      <c r="BG2" s="61">
        <v>1.7277421E-3</v>
      </c>
      <c r="BH2" s="61">
        <v>8.5119940000000002E-3</v>
      </c>
      <c r="BI2" s="61">
        <v>6.8940627000000001E-3</v>
      </c>
      <c r="BJ2" s="61">
        <v>4.7619915999999998E-2</v>
      </c>
      <c r="BK2" s="61">
        <v>1.3290323999999999E-4</v>
      </c>
      <c r="BL2" s="61">
        <v>0.33763443999999998</v>
      </c>
      <c r="BM2" s="61">
        <v>4.3527740000000001</v>
      </c>
      <c r="BN2" s="61">
        <v>1.4231161999999999</v>
      </c>
      <c r="BO2" s="61">
        <v>83.571460000000002</v>
      </c>
      <c r="BP2" s="61">
        <v>13.019334000000001</v>
      </c>
      <c r="BQ2" s="61">
        <v>24.922809999999998</v>
      </c>
      <c r="BR2" s="61">
        <v>93.914479999999998</v>
      </c>
      <c r="BS2" s="61">
        <v>53.395099999999999</v>
      </c>
      <c r="BT2" s="61">
        <v>17.023233000000001</v>
      </c>
      <c r="BU2" s="61">
        <v>0.11620556999999999</v>
      </c>
      <c r="BV2" s="61">
        <v>4.5768167999999998E-2</v>
      </c>
      <c r="BW2" s="61">
        <v>1.0861118000000001</v>
      </c>
      <c r="BX2" s="61">
        <v>1.6658128000000001</v>
      </c>
      <c r="BY2" s="61">
        <v>0.13344052000000001</v>
      </c>
      <c r="BZ2" s="61">
        <v>8.3028729999999997E-4</v>
      </c>
      <c r="CA2" s="61">
        <v>1.2771448000000001</v>
      </c>
      <c r="CB2" s="61">
        <v>1.985056E-2</v>
      </c>
      <c r="CC2" s="61">
        <v>0.20730947</v>
      </c>
      <c r="CD2" s="61">
        <v>1.7679847</v>
      </c>
      <c r="CE2" s="61">
        <v>7.1158595000000005E-2</v>
      </c>
      <c r="CF2" s="61">
        <v>0.19604361000000001</v>
      </c>
      <c r="CG2" s="61">
        <v>4.9500000000000003E-7</v>
      </c>
      <c r="CH2" s="61">
        <v>3.7979044000000003E-2</v>
      </c>
      <c r="CI2" s="61">
        <v>2.3025637000000002E-2</v>
      </c>
      <c r="CJ2" s="61">
        <v>4.1333093999999999</v>
      </c>
      <c r="CK2" s="61">
        <v>1.3705311E-2</v>
      </c>
      <c r="CL2" s="61">
        <v>1.3596995000000001</v>
      </c>
      <c r="CM2" s="61">
        <v>4.0390560000000004</v>
      </c>
      <c r="CN2" s="61">
        <v>3029.8472000000002</v>
      </c>
      <c r="CO2" s="61">
        <v>5106.9840000000004</v>
      </c>
      <c r="CP2" s="61">
        <v>2778.0614999999998</v>
      </c>
      <c r="CQ2" s="61">
        <v>1054.1599000000001</v>
      </c>
      <c r="CR2" s="61">
        <v>630.53240000000005</v>
      </c>
      <c r="CS2" s="61">
        <v>606.02625</v>
      </c>
      <c r="CT2" s="61">
        <v>3003.2516999999998</v>
      </c>
      <c r="CU2" s="61">
        <v>1684.6691000000001</v>
      </c>
      <c r="CV2" s="61">
        <v>1870.7733000000001</v>
      </c>
      <c r="CW2" s="61">
        <v>1872.2959000000001</v>
      </c>
      <c r="CX2" s="61">
        <v>599.20916999999997</v>
      </c>
      <c r="CY2" s="61">
        <v>3955.4735999999998</v>
      </c>
      <c r="CZ2" s="61">
        <v>1726.453</v>
      </c>
      <c r="DA2" s="61">
        <v>4417.0684000000001</v>
      </c>
      <c r="DB2" s="61">
        <v>4411.6009999999997</v>
      </c>
      <c r="DC2" s="61">
        <v>6393.0736999999999</v>
      </c>
      <c r="DD2" s="61">
        <v>10038.237999999999</v>
      </c>
      <c r="DE2" s="61">
        <v>2055.1334999999999</v>
      </c>
      <c r="DF2" s="61">
        <v>5147.9404000000004</v>
      </c>
      <c r="DG2" s="61">
        <v>2305.4504000000002</v>
      </c>
      <c r="DH2" s="61">
        <v>105.02021000000001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51.197063</v>
      </c>
      <c r="B6">
        <f>BB2</f>
        <v>13.798113000000001</v>
      </c>
      <c r="C6">
        <f>BC2</f>
        <v>17.456816</v>
      </c>
      <c r="D6">
        <f>BD2</f>
        <v>19.932112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4" sqref="E34:E3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29926</v>
      </c>
      <c r="C2" s="56">
        <f ca="1">YEAR(TODAY())-YEAR(B2)+IF(TODAY()&gt;=DATE(YEAR(TODAY()),MONTH(B2),DAY(B2)),0,-1)</f>
        <v>41</v>
      </c>
      <c r="E2" s="52">
        <v>176.4</v>
      </c>
      <c r="F2" s="53" t="s">
        <v>39</v>
      </c>
      <c r="G2" s="52">
        <v>71.7</v>
      </c>
      <c r="H2" s="51" t="s">
        <v>41</v>
      </c>
      <c r="I2" s="72">
        <f>ROUND(G3/E3^2,1)</f>
        <v>23</v>
      </c>
    </row>
    <row r="3" spans="1:9" x14ac:dyDescent="0.3">
      <c r="E3" s="51">
        <f>E2/100</f>
        <v>1.764</v>
      </c>
      <c r="F3" s="51" t="s">
        <v>40</v>
      </c>
      <c r="G3" s="51">
        <f>G2</f>
        <v>71.7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서정준, ID : H1310282)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05월 23일 12:38:41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G6" sqref="AG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45068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41</v>
      </c>
      <c r="G12" s="137"/>
      <c r="H12" s="137"/>
      <c r="I12" s="137"/>
      <c r="K12" s="128">
        <f>'개인정보 및 신체계측 입력'!E2</f>
        <v>176.4</v>
      </c>
      <c r="L12" s="129"/>
      <c r="M12" s="122">
        <f>'개인정보 및 신체계측 입력'!G2</f>
        <v>71.7</v>
      </c>
      <c r="N12" s="123"/>
      <c r="O12" s="118" t="s">
        <v>271</v>
      </c>
      <c r="P12" s="112"/>
      <c r="Q12" s="115">
        <f>'개인정보 및 신체계측 입력'!I2</f>
        <v>23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서정준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76.912000000000006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9.0359999999999996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14.052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16.100000000000001</v>
      </c>
      <c r="L72" s="36" t="s">
        <v>53</v>
      </c>
      <c r="M72" s="36">
        <f>ROUND('DRIs DATA'!K8,1)</f>
        <v>6.2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97.44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262.32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126.52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158.51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77.06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506.05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193.55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2023-05-23T03:41:18Z</dcterms:modified>
</cp:coreProperties>
</file>