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<sst xmlns="http://schemas.openxmlformats.org/spreadsheetml/2006/main" count="692" uniqueCount="339">
  <si>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</si>
  <si>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</si>
  <si>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</si>
  <si>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</si>
  <si>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</si>
  <si>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</si>
  <si>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</si>
  <si>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</si>
  <si>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</si>
  <si>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</si>
  <si>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</si>
  <si>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</si>
  <si>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</si>
  <si>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</si>
  <si>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</si>
  <si>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</si>
  <si>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</si>
  <si>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</si>
  <si>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</si>
  <si>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</si>
  <si>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</si>
  <si>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</si>
  <si>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</si>
  <si>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</si>
  <si>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</si>
  <si>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</si>
  <si>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</si>
  <si>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</si>
  <si>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</si>
  <si>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</si>
  <si>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</si>
  <si>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</si>
  <si>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</si>
  <si>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</si>
  <si>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</si>
  <si>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</si>
  <si>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</si>
  <si>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</si>
  <si>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</si>
  <si>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</si>
  <si>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</si>
  <si>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</si>
  <si>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</si>
  <si>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</si>
  <si>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</si>
  <si>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</si>
  <si>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</si>
  <si>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</si>
  <si>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</si>
  <si>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</si>
  <si>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</si>
  <si>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</si>
  <si>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</si>
  <si>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</si>
  <si>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</si>
  <si>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</si>
  <si>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</si>
  <si>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</si>
  <si>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</si>
  <si>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</si>
  <si>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</si>
  <si>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</si>
  <si>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</si>
  <si>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</si>
  <si>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</si>
  <si>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</si>
  <si>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</si>
  <si>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</si>
  <si>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</si>
  <si>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</si>
  <si>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</si>
  <si>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</si>
  <si>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</si>
  <si>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</si>
  <si>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</si>
  <si>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</si>
  <si>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</si>
  <si>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</si>
  <si>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</si>
  <si>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</si>
  <si>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</si>
  <si>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</si>
  <si>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</si>
  <si>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</si>
  <si>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</si>
  <si>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</si>
  <si>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</si>
  <si>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</si>
  <si>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</si>
  <si>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</si>
  <si>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</si>
  <si>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</si>
  <si>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</si>
  <si>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</si>
  <si>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</si>
  <si>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</si>
  <si>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</si>
  <si>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</si>
  <si>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</si>
  <si>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</si>
  <si>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</si>
  <si>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</si>
  <si>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</si>
  <si>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</si>
  <si>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</si>
  <si>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</si>
  <si>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</si>
  <si>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</si>
  <si>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</si>
  <si>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</si>
  <si>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</si>
  <si>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</si>
  <si>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</si>
  <si>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</si>
  <si>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</si>
  <si>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</si>
  <si>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</si>
  <si>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</si>
  <si>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</si>
  <si>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</si>
  <si>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</si>
  <si>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</si>
  <si>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</si>
  <si>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</si>
  <si>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</si>
  <si>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</si>
  <si>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</si>
  <si>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</si>
  <si>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</si>
  <si>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</si>
  <si>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</si>
  <si>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</si>
  <si>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</si>
  <si>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</si>
  <si>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</si>
  <si>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</si>
  <si>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</si>
  <si>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</si>
  <si>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</si>
  <si>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</si>
  <si>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</si>
  <si>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</si>
  <si>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</si>
  <si>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</si>
  <si>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</si>
  <si>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</si>
  <si>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</si>
  <si>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</si>
  <si>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</si>
  <si>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</si>
  <si>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</si>
  <si>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</si>
  <si>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</si>
  <si>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</si>
  <si>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</si>
  <si>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</si>
  <si>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</si>
  <si>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</si>
  <si>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</si>
  <si>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</si>
  <si>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</si>
  <si>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</si>
  <si>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</si>
  <si>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</si>
  <si>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</si>
  <si>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</si>
  <si>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</si>
  <si>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</si>
  <si>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</si>
  <si>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</si>
  <si>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</si>
  <si>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</si>
  <si>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</si>
  <si>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</si>
  <si>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</si>
  <si>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</si>
  <si>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</si>
  <si>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</si>
  <si>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</si>
  <si>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</si>
  <si>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</si>
  <si>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</si>
  <si>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</si>
  <si>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</si>
  <si>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</si>
  <si>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</si>
  <si>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</si>
  <si>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</si>
  <si>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</si>
  <si>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</si>
  <si>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</si>
  <si>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</si>
  <si>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</si>
  <si>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</si>
  <si>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</si>
  <si>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</si>
  <si>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</si>
  <si>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</si>
  <si>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</si>
  <si>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</si>
  <si>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</si>
  <si>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</si>
  <si>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</si>
  <si>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</si>
  <si>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</si>
  <si>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</si>
  <si>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</si>
  <si>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</si>
  <si>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</si>
  <si>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</si>
  <si>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</si>
  <si>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</si>
  <si>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</si>
  <si>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</si>
  <si>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</si>
  <si>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</si>
  <si>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</si>
  <si>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</si>
  <si>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</si>
  <si>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</si>
  <si>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</si>
  <si>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</si>
  <si>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</si>
  <si>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</si>
  <si>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</si>
  <si>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</si>
  <si>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</si>
  <si>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</si>
  <si>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</si>
  <si>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</si>
  <si>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</si>
  <si>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</si>
  <si>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</si>
  <si>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</si>
  <si>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</si>
  <si>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</si>
  <si>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</si>
  <si>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</si>
  <si>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</si>
  <si>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</si>
  <si>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</si>
  <si>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</si>
  <si>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</si>
  <si>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</si>
  <si>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</si>
  <si>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</si>
  <si>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</si>
  <si>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</si>
  <si>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</si>
  <si>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</si>
  <si>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</si>
  <si>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</si>
  <si>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</si>
  <si>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</si>
  <si>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</si>
  <si>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</si>
  <si>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</si>
  <si>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</si>
  <si>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</si>
  <si>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</si>
  <si>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</si>
  <si>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</si>
  <si>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</si>
  <si>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</si>
  <si>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</si>
  <si>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</si>
  <si>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</si>
  <si>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</si>
  <si>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</si>
  <si>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</si>
  <si>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</si>
  <si>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</si>
  <si>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</si>
  <si>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</si>
  <si>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</si>
  <si>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</si>
  <si>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</si>
  <si>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열량영양소</t>
    <phoneticPr fontId="1" type="noConversion"/>
  </si>
  <si>
    <t>상한섭취량</t>
    <phoneticPr fontId="1" type="noConversion"/>
  </si>
  <si>
    <t>니아신</t>
    <phoneticPr fontId="1" type="noConversion"/>
  </si>
  <si>
    <t>섭취량</t>
    <phoneticPr fontId="1" type="noConversion"/>
  </si>
  <si>
    <t>요오드</t>
    <phoneticPr fontId="1" type="noConversion"/>
  </si>
  <si>
    <t>셀레늄</t>
    <phoneticPr fontId="1" type="noConversion"/>
  </si>
  <si>
    <t>구리(ug/일)</t>
    <phoneticPr fontId="1" type="noConversion"/>
  </si>
  <si>
    <t>에너지(kcal)</t>
    <phoneticPr fontId="1" type="noConversion"/>
  </si>
  <si>
    <t>필요추정량</t>
    <phoneticPr fontId="1" type="noConversion"/>
  </si>
  <si>
    <t>평균필요량</t>
    <phoneticPr fontId="1" type="noConversion"/>
  </si>
  <si>
    <t>적정비율(최소)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</si>
  <si>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</si>
  <si>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</si>
  <si>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</si>
  <si>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</si>
  <si>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다량 무기질</t>
    <phoneticPr fontId="1" type="noConversion"/>
  </si>
  <si>
    <t>칼륨</t>
    <phoneticPr fontId="1" type="noConversion"/>
  </si>
  <si>
    <t>마그네슘</t>
    <phoneticPr fontId="1" type="noConversion"/>
  </si>
  <si>
    <t>불소</t>
    <phoneticPr fontId="1" type="noConversion"/>
  </si>
  <si>
    <t>정보</t>
    <phoneticPr fontId="1" type="noConversion"/>
  </si>
  <si>
    <t>식이섬유</t>
    <phoneticPr fontId="1" type="noConversion"/>
  </si>
  <si>
    <t>충분섭취량</t>
    <phoneticPr fontId="1" type="noConversion"/>
  </si>
  <si>
    <t>섭취비율</t>
    <phoneticPr fontId="1" type="noConversion"/>
  </si>
  <si>
    <t>비타민K</t>
    <phoneticPr fontId="1" type="noConversion"/>
  </si>
  <si>
    <t>권장섭취량</t>
    <phoneticPr fontId="1" type="noConversion"/>
  </si>
  <si>
    <t>미량 무기질</t>
    <phoneticPr fontId="1" type="noConversion"/>
  </si>
  <si>
    <t>다량영양소</t>
    <phoneticPr fontId="1" type="noConversion"/>
  </si>
  <si>
    <t>n-3불포화</t>
    <phoneticPr fontId="1" type="noConversion"/>
  </si>
  <si>
    <t>지용성 비타민</t>
    <phoneticPr fontId="1" type="noConversion"/>
  </si>
  <si>
    <t>비타민B6</t>
    <phoneticPr fontId="1" type="noConversion"/>
  </si>
  <si>
    <t>아연</t>
    <phoneticPr fontId="1" type="noConversion"/>
  </si>
  <si>
    <t>크롬(ug/일)</t>
    <phoneticPr fontId="1" type="noConversion"/>
  </si>
  <si>
    <t>지방</t>
    <phoneticPr fontId="1" type="noConversion"/>
  </si>
  <si>
    <t>n-6불포화</t>
    <phoneticPr fontId="1" type="noConversion"/>
  </si>
  <si>
    <t>단백질(g/일)</t>
    <phoneticPr fontId="1" type="noConversion"/>
  </si>
  <si>
    <t>비타민E</t>
    <phoneticPr fontId="1" type="noConversion"/>
  </si>
  <si>
    <t>비타민A(μg RAE/일)</t>
    <phoneticPr fontId="1" type="noConversion"/>
  </si>
  <si>
    <t>리보플라빈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</si>
  <si>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</si>
  <si>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</si>
  <si>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</si>
  <si>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</si>
  <si>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</si>
  <si>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몰리브덴</t>
    <phoneticPr fontId="1" type="noConversion"/>
  </si>
  <si>
    <t>몰리브덴(ug/일)</t>
    <phoneticPr fontId="1" type="noConversion"/>
  </si>
  <si>
    <t>(설문지 : FFQ 95문항 설문지, 사용자 : 신대호, ID : H1310290)</t>
  </si>
  <si>
    <t>출력시각</t>
    <phoneticPr fontId="1" type="noConversion"/>
  </si>
  <si>
    <t>2023년 06월 15일 15:24:40</t>
  </si>
  <si>
    <t>불포화지방산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</si>
  <si>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</si>
  <si>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</si>
  <si>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</si>
  <si>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비타민D</t>
    <phoneticPr fontId="1" type="noConversion"/>
  </si>
  <si>
    <t>엽산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</si>
  <si>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</si>
  <si>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</si>
  <si>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</si>
  <si>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</si>
  <si>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</si>
  <si>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</si>
  <si>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H1310290</t>
  </si>
  <si>
    <t>신대호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</si>
</sst>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102.76957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079464"/>
        <c:axId val="392073976"/>
      </c:barChart>
      <c:catAx>
        <c:axId val="39207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073976"/>
        <c:crosses val="autoZero"/>
        <c:auto val="1"/>
        <c:lblAlgn val="ctr"/>
        <c:lblOffset val="100"/>
        <c:noMultiLvlLbl val="0"/>
      </c:catAx>
      <c:valAx>
        <c:axId val="392073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079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2.8207616999999998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6136"/>
        <c:axId val="791799832"/>
      </c:barChart>
      <c:catAx>
        <c:axId val="78830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799832"/>
        <c:crosses val="autoZero"/>
        <c:auto val="1"/>
        <c:lblAlgn val="ctr"/>
        <c:lblOffset val="100"/>
        <c:noMultiLvlLbl val="0"/>
      </c:catAx>
      <c:valAx>
        <c:axId val="79179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0.80847500000000005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799440"/>
        <c:axId val="791805712"/>
      </c:barChart>
      <c:catAx>
        <c:axId val="79179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05712"/>
        <c:crosses val="autoZero"/>
        <c:auto val="1"/>
        <c:lblAlgn val="ctr"/>
        <c:lblOffset val="100"/>
        <c:noMultiLvlLbl val="0"/>
      </c:catAx>
      <c:valAx>
        <c:axId val="7918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79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1555.2126000000001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800224"/>
        <c:axId val="791806104"/>
      </c:barChart>
      <c:catAx>
        <c:axId val="79180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06104"/>
        <c:crosses val="autoZero"/>
        <c:auto val="1"/>
        <c:lblAlgn val="ctr"/>
        <c:lblOffset val="100"/>
        <c:noMultiLvlLbl val="0"/>
      </c:catAx>
      <c:valAx>
        <c:axId val="791806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80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4271.527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804536"/>
        <c:axId val="791805320"/>
      </c:barChart>
      <c:catAx>
        <c:axId val="79180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05320"/>
        <c:crosses val="autoZero"/>
        <c:auto val="1"/>
        <c:lblAlgn val="ctr"/>
        <c:lblOffset val="100"/>
        <c:noMultiLvlLbl val="0"/>
      </c:catAx>
      <c:valAx>
        <c:axId val="7918053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80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90.396119999999996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801792"/>
        <c:axId val="791800616"/>
      </c:barChart>
      <c:catAx>
        <c:axId val="79180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00616"/>
        <c:crosses val="autoZero"/>
        <c:auto val="1"/>
        <c:lblAlgn val="ctr"/>
        <c:lblOffset val="100"/>
        <c:noMultiLvlLbl val="0"/>
      </c:catAx>
      <c:valAx>
        <c:axId val="791800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80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136.35140999999999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801400"/>
        <c:axId val="791802968"/>
      </c:barChart>
      <c:catAx>
        <c:axId val="79180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02968"/>
        <c:crosses val="autoZero"/>
        <c:auto val="1"/>
        <c:lblAlgn val="ctr"/>
        <c:lblOffset val="100"/>
        <c:noMultiLvlLbl val="0"/>
      </c:catAx>
      <c:valAx>
        <c:axId val="79180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80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17.876480000000001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1799048"/>
        <c:axId val="791803752"/>
      </c:barChart>
      <c:catAx>
        <c:axId val="79179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1803752"/>
        <c:crosses val="autoZero"/>
        <c:auto val="1"/>
        <c:lblAlgn val="ctr"/>
        <c:lblOffset val="100"/>
        <c:noMultiLvlLbl val="0"/>
      </c:catAx>
      <c:valAx>
        <c:axId val="79180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179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1278.2146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5776272"/>
        <c:axId val="855771176"/>
      </c:barChart>
      <c:catAx>
        <c:axId val="85577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771176"/>
        <c:crosses val="autoZero"/>
        <c:auto val="1"/>
        <c:lblAlgn val="ctr"/>
        <c:lblOffset val="100"/>
        <c:noMultiLvlLbl val="0"/>
      </c:catAx>
      <c:valAx>
        <c:axId val="855771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7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0.116224945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5776664"/>
        <c:axId val="855774704"/>
      </c:barChart>
      <c:catAx>
        <c:axId val="85577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774704"/>
        <c:crosses val="autoZero"/>
        <c:auto val="1"/>
        <c:lblAlgn val="ctr"/>
        <c:lblOffset val="100"/>
        <c:noMultiLvlLbl val="0"/>
      </c:catAx>
      <c:valAx>
        <c:axId val="85577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7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3.2557684999999998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5770000"/>
        <c:axId val="855775880"/>
      </c:barChart>
      <c:catAx>
        <c:axId val="85577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775880"/>
        <c:crosses val="autoZero"/>
        <c:auto val="1"/>
        <c:lblAlgn val="ctr"/>
        <c:lblOffset val="100"/>
        <c:noMultiLvlLbl val="0"/>
      </c:catAx>
      <c:valAx>
        <c:axId val="85577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7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28.522642000000001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079072"/>
        <c:axId val="392076328"/>
      </c:barChart>
      <c:catAx>
        <c:axId val="392079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076328"/>
        <c:crosses val="autoZero"/>
        <c:auto val="1"/>
        <c:lblAlgn val="ctr"/>
        <c:lblOffset val="100"/>
        <c:noMultiLvlLbl val="0"/>
      </c:catAx>
      <c:valAx>
        <c:axId val="3920763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0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211.19533000000001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5769216"/>
        <c:axId val="855773528"/>
      </c:barChart>
      <c:catAx>
        <c:axId val="85576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773528"/>
        <c:crosses val="autoZero"/>
        <c:auto val="1"/>
        <c:lblAlgn val="ctr"/>
        <c:lblOffset val="100"/>
        <c:noMultiLvlLbl val="0"/>
      </c:catAx>
      <c:valAx>
        <c:axId val="855773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6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115.60664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5769608"/>
        <c:axId val="855771960"/>
      </c:barChart>
      <c:catAx>
        <c:axId val="85576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771960"/>
        <c:crosses val="autoZero"/>
        <c:auto val="1"/>
        <c:lblAlgn val="ctr"/>
        <c:lblOffset val="100"/>
        <c:noMultiLvlLbl val="0"/>
      </c:catAx>
      <c:valAx>
        <c:axId val="85577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6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6.2350000000000003</c:v>
                </c:pt>
                <c:pt idx="1">
                  <c:v>13.772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55770784"/>
        <c:axId val="855774312"/>
      </c:barChart>
      <c:catAx>
        <c:axId val="85577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774312"/>
        <c:crosses val="autoZero"/>
        <c:auto val="1"/>
        <c:lblAlgn val="ctr"/>
        <c:lblOffset val="100"/>
        <c:noMultiLvlLbl val="0"/>
      </c:catAx>
      <c:valAx>
        <c:axId val="85577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23.261213000000001</c:v>
                </c:pt>
                <c:pt idx="1">
                  <c:v>30.698955999999999</c:v>
                </c:pt>
                <c:pt idx="2">
                  <c:v>18.667082000000001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753.24054000000001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5773136"/>
        <c:axId val="772124240"/>
      </c:barChart>
      <c:catAx>
        <c:axId val="85577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24240"/>
        <c:crosses val="autoZero"/>
        <c:auto val="1"/>
        <c:lblAlgn val="ctr"/>
        <c:lblOffset val="100"/>
        <c:noMultiLvlLbl val="0"/>
      </c:catAx>
      <c:valAx>
        <c:axId val="772124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577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23.279489999999999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129728"/>
        <c:axId val="772129336"/>
      </c:barChart>
      <c:catAx>
        <c:axId val="77212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29336"/>
        <c:crosses val="autoZero"/>
        <c:auto val="1"/>
        <c:lblAlgn val="ctr"/>
        <c:lblOffset val="100"/>
        <c:noMultiLvlLbl val="0"/>
      </c:catAx>
      <c:valAx>
        <c:axId val="77212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12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65.492000000000004</c:v>
                </c:pt>
                <c:pt idx="1">
                  <c:v>13.236000000000001</c:v>
                </c:pt>
                <c:pt idx="2">
                  <c:v>21.271999999999998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72123456"/>
        <c:axId val="772125024"/>
      </c:barChart>
      <c:catAx>
        <c:axId val="7721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25024"/>
        <c:crosses val="autoZero"/>
        <c:auto val="1"/>
        <c:lblAlgn val="ctr"/>
        <c:lblOffset val="100"/>
        <c:noMultiLvlLbl val="0"/>
      </c:catAx>
      <c:valAx>
        <c:axId val="77212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1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2260.8528000000001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128160"/>
        <c:axId val="772125416"/>
      </c:barChart>
      <c:catAx>
        <c:axId val="77212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25416"/>
        <c:crosses val="autoZero"/>
        <c:auto val="1"/>
        <c:lblAlgn val="ctr"/>
        <c:lblOffset val="100"/>
        <c:noMultiLvlLbl val="0"/>
      </c:catAx>
      <c:valAx>
        <c:axId val="772125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12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126.96544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125808"/>
        <c:axId val="772126592"/>
      </c:barChart>
      <c:catAx>
        <c:axId val="77212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26592"/>
        <c:crosses val="autoZero"/>
        <c:auto val="1"/>
        <c:lblAlgn val="ctr"/>
        <c:lblOffset val="100"/>
        <c:noMultiLvlLbl val="0"/>
      </c:catAx>
      <c:valAx>
        <c:axId val="772126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12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623.32494999999994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128944"/>
        <c:axId val="772126200"/>
      </c:barChart>
      <c:catAx>
        <c:axId val="77212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26200"/>
        <c:crosses val="autoZero"/>
        <c:auto val="1"/>
        <c:lblAlgn val="ctr"/>
        <c:lblOffset val="100"/>
        <c:noMultiLvlLbl val="0"/>
      </c:catAx>
      <c:valAx>
        <c:axId val="77212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12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6.5777549999999998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782560"/>
        <c:axId val="390784128"/>
      </c:barChart>
      <c:catAx>
        <c:axId val="39078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784128"/>
        <c:crosses val="autoZero"/>
        <c:auto val="1"/>
        <c:lblAlgn val="ctr"/>
        <c:lblOffset val="100"/>
        <c:noMultiLvlLbl val="0"/>
      </c:catAx>
      <c:valAx>
        <c:axId val="39078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782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6729.8994000000002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72127768"/>
        <c:axId val="772130904"/>
      </c:barChart>
      <c:catAx>
        <c:axId val="77212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130904"/>
        <c:crosses val="autoZero"/>
        <c:auto val="1"/>
        <c:lblAlgn val="ctr"/>
        <c:lblOffset val="100"/>
        <c:noMultiLvlLbl val="0"/>
      </c:catAx>
      <c:valAx>
        <c:axId val="77213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7212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22.877762000000001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1927520"/>
        <c:axId val="851927912"/>
      </c:barChart>
      <c:catAx>
        <c:axId val="85192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927912"/>
        <c:crosses val="autoZero"/>
        <c:auto val="1"/>
        <c:lblAlgn val="ctr"/>
        <c:lblOffset val="100"/>
        <c:noMultiLvlLbl val="0"/>
      </c:catAx>
      <c:valAx>
        <c:axId val="85192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9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4.5547513999999998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51933008"/>
        <c:axId val="851934184"/>
      </c:barChart>
      <c:catAx>
        <c:axId val="85193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1934184"/>
        <c:crosses val="autoZero"/>
        <c:auto val="1"/>
        <c:lblAlgn val="ctr"/>
        <c:lblOffset val="100"/>
        <c:noMultiLvlLbl val="0"/>
      </c:catAx>
      <c:valAx>
        <c:axId val="851934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5193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225.20330000000001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7312"/>
        <c:axId val="788299864"/>
      </c:barChart>
      <c:catAx>
        <c:axId val="78830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299864"/>
        <c:crosses val="autoZero"/>
        <c:auto val="1"/>
        <c:lblAlgn val="ctr"/>
        <c:lblOffset val="100"/>
        <c:noMultiLvlLbl val="0"/>
      </c:catAx>
      <c:valAx>
        <c:axId val="78829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1.8898961999999999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3392"/>
        <c:axId val="788306528"/>
      </c:barChart>
      <c:catAx>
        <c:axId val="78830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306528"/>
        <c:crosses val="autoZero"/>
        <c:auto val="1"/>
        <c:lblAlgn val="ctr"/>
        <c:lblOffset val="100"/>
        <c:noMultiLvlLbl val="0"/>
      </c:catAx>
      <c:valAx>
        <c:axId val="788306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21.608571999999999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4176"/>
        <c:axId val="788300256"/>
      </c:barChart>
      <c:catAx>
        <c:axId val="7883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300256"/>
        <c:crosses val="autoZero"/>
        <c:auto val="1"/>
        <c:lblAlgn val="ctr"/>
        <c:lblOffset val="100"/>
        <c:noMultiLvlLbl val="0"/>
      </c:catAx>
      <c:valAx>
        <c:axId val="788300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4.5547513999999998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2608"/>
        <c:axId val="788301040"/>
      </c:barChart>
      <c:catAx>
        <c:axId val="78830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301040"/>
        <c:crosses val="autoZero"/>
        <c:auto val="1"/>
        <c:lblAlgn val="ctr"/>
        <c:lblOffset val="100"/>
        <c:noMultiLvlLbl val="0"/>
      </c:catAx>
      <c:valAx>
        <c:axId val="78830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672.22280000000001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1824"/>
        <c:axId val="788302216"/>
      </c:barChart>
      <c:catAx>
        <c:axId val="78830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302216"/>
        <c:crosses val="autoZero"/>
        <c:auto val="1"/>
        <c:lblAlgn val="ctr"/>
        <c:lblOffset val="100"/>
        <c:noMultiLvlLbl val="0"/>
      </c:catAx>
      <c:valAx>
        <c:axId val="78830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12.352684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8305744"/>
        <c:axId val="788303000"/>
      </c:barChart>
      <c:catAx>
        <c:axId val="78830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8303000"/>
        <c:crosses val="autoZero"/>
        <c:auto val="1"/>
        <c:lblAlgn val="ctr"/>
        <c:lblOffset val="100"/>
        <c:noMultiLvlLbl val="0"/>
      </c:catAx>
      <c:valAx>
        <c:axId val="78830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830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신대호, ID : H1310290)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15일 15:24:40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2260.8528000000001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102.76957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28.522642000000001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65.492000000000004</v>
      </c>
      <c r="G8" s="59">
        <f>'DRIs DATA 입력'!G8</f>
        <v>13.236000000000001</v>
      </c>
      <c r="H8" s="59">
        <f>'DRIs DATA 입력'!H8</f>
        <v>21.271999999999998</v>
      </c>
      <c r="I8" s="46"/>
      <c r="J8" s="59" t="s">
        <v>216</v>
      </c>
      <c r="K8" s="59">
        <f>'DRIs DATA 입력'!K8</f>
        <v>6.2350000000000003</v>
      </c>
      <c r="L8" s="59">
        <f>'DRIs DATA 입력'!L8</f>
        <v>13.772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753.24054000000001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23.279489999999999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6.5777549999999998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225.20330000000001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126.96544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2.2507147999999999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1.8898961999999999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21.608571999999999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4.5547513999999998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672.22280000000001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12.352684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2.8207616999999998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0.80847500000000005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623.32494999999994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1555.2126000000001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6729.8994000000002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4271.527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90.396119999999996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136.35140999999999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22.877762000000001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17.876480000000001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1278.2146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0.116224945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3.2557684999999998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211.19533000000001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115.60664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55" sqref="E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296</v>
      </c>
      <c r="B1" s="61" t="s">
        <v>322</v>
      </c>
      <c r="G1" s="62" t="s">
        <v>323</v>
      </c>
      <c r="H1" s="61" t="s">
        <v>324</v>
      </c>
    </row>
    <row r="3" spans="1:27" x14ac:dyDescent="0.3">
      <c r="A3" s="68" t="s">
        <v>303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284</v>
      </c>
      <c r="B4" s="67"/>
      <c r="C4" s="67"/>
      <c r="E4" s="69" t="s">
        <v>277</v>
      </c>
      <c r="F4" s="70"/>
      <c r="G4" s="70"/>
      <c r="H4" s="71"/>
      <c r="J4" s="69" t="s">
        <v>325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297</v>
      </c>
      <c r="V4" s="67"/>
      <c r="W4" s="67"/>
      <c r="X4" s="67"/>
      <c r="Y4" s="67"/>
      <c r="Z4" s="67"/>
    </row>
    <row r="5" spans="1:27" x14ac:dyDescent="0.3">
      <c r="A5" s="65"/>
      <c r="B5" s="65" t="s">
        <v>285</v>
      </c>
      <c r="C5" s="65" t="s">
        <v>280</v>
      </c>
      <c r="E5" s="65"/>
      <c r="F5" s="65" t="s">
        <v>50</v>
      </c>
      <c r="G5" s="65" t="s">
        <v>309</v>
      </c>
      <c r="H5" s="65" t="s">
        <v>46</v>
      </c>
      <c r="J5" s="65"/>
      <c r="K5" s="65" t="s">
        <v>304</v>
      </c>
      <c r="L5" s="65" t="s">
        <v>310</v>
      </c>
      <c r="N5" s="65"/>
      <c r="O5" s="65" t="s">
        <v>286</v>
      </c>
      <c r="P5" s="65" t="s">
        <v>301</v>
      </c>
      <c r="Q5" s="65" t="s">
        <v>298</v>
      </c>
      <c r="R5" s="65" t="s">
        <v>278</v>
      </c>
      <c r="S5" s="65" t="s">
        <v>280</v>
      </c>
      <c r="U5" s="65"/>
      <c r="V5" s="65" t="s">
        <v>286</v>
      </c>
      <c r="W5" s="65" t="s">
        <v>301</v>
      </c>
      <c r="X5" s="65" t="s">
        <v>298</v>
      </c>
      <c r="Y5" s="65" t="s">
        <v>278</v>
      </c>
      <c r="Z5" s="65" t="s">
        <v>280</v>
      </c>
    </row>
    <row r="6" spans="1:27" x14ac:dyDescent="0.3">
      <c r="A6" s="65" t="s">
        <v>284</v>
      </c>
      <c r="B6" s="65">
        <v>2200</v>
      </c>
      <c r="C6" s="65">
        <v>2260.8528000000001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311</v>
      </c>
      <c r="O6" s="65">
        <v>50</v>
      </c>
      <c r="P6" s="65">
        <v>60</v>
      </c>
      <c r="Q6" s="65">
        <v>0</v>
      </c>
      <c r="R6" s="65">
        <v>0</v>
      </c>
      <c r="S6" s="65">
        <v>102.76957</v>
      </c>
      <c r="U6" s="65" t="s">
        <v>326</v>
      </c>
      <c r="V6" s="65">
        <v>0</v>
      </c>
      <c r="W6" s="65">
        <v>0</v>
      </c>
      <c r="X6" s="65">
        <v>25</v>
      </c>
      <c r="Y6" s="65">
        <v>0</v>
      </c>
      <c r="Z6" s="65">
        <v>28.522642000000001</v>
      </c>
    </row>
    <row r="7" spans="1:27" x14ac:dyDescent="0.3">
      <c r="E7" s="65" t="s">
        <v>327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299</v>
      </c>
      <c r="F8" s="65">
        <v>65.492000000000004</v>
      </c>
      <c r="G8" s="65">
        <v>13.236000000000001</v>
      </c>
      <c r="H8" s="65">
        <v>21.271999999999998</v>
      </c>
      <c r="J8" s="65" t="s">
        <v>299</v>
      </c>
      <c r="K8" s="65">
        <v>6.2350000000000003</v>
      </c>
      <c r="L8" s="65">
        <v>13.772</v>
      </c>
    </row>
    <row r="13" spans="1:27" x14ac:dyDescent="0.3">
      <c r="A13" s="66" t="s">
        <v>305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312</v>
      </c>
      <c r="I14" s="67"/>
      <c r="J14" s="67"/>
      <c r="K14" s="67"/>
      <c r="L14" s="67"/>
      <c r="M14" s="67"/>
      <c r="O14" s="67" t="s">
        <v>329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286</v>
      </c>
      <c r="C15" s="65" t="s">
        <v>301</v>
      </c>
      <c r="D15" s="65" t="s">
        <v>298</v>
      </c>
      <c r="E15" s="65" t="s">
        <v>278</v>
      </c>
      <c r="F15" s="65" t="s">
        <v>280</v>
      </c>
      <c r="H15" s="65"/>
      <c r="I15" s="65" t="s">
        <v>286</v>
      </c>
      <c r="J15" s="65" t="s">
        <v>301</v>
      </c>
      <c r="K15" s="65" t="s">
        <v>298</v>
      </c>
      <c r="L15" s="65" t="s">
        <v>278</v>
      </c>
      <c r="M15" s="65" t="s">
        <v>280</v>
      </c>
      <c r="O15" s="65"/>
      <c r="P15" s="65" t="s">
        <v>286</v>
      </c>
      <c r="Q15" s="65" t="s">
        <v>301</v>
      </c>
      <c r="R15" s="65" t="s">
        <v>298</v>
      </c>
      <c r="S15" s="65" t="s">
        <v>278</v>
      </c>
      <c r="T15" s="65" t="s">
        <v>280</v>
      </c>
      <c r="V15" s="65"/>
      <c r="W15" s="65" t="s">
        <v>286</v>
      </c>
      <c r="X15" s="65" t="s">
        <v>301</v>
      </c>
      <c r="Y15" s="65" t="s">
        <v>298</v>
      </c>
      <c r="Z15" s="65" t="s">
        <v>278</v>
      </c>
      <c r="AA15" s="65" t="s">
        <v>280</v>
      </c>
    </row>
    <row r="16" spans="1:27" x14ac:dyDescent="0.3">
      <c r="A16" s="65" t="s">
        <v>313</v>
      </c>
      <c r="B16" s="65">
        <v>530</v>
      </c>
      <c r="C16" s="65">
        <v>750</v>
      </c>
      <c r="D16" s="65">
        <v>0</v>
      </c>
      <c r="E16" s="65">
        <v>3000</v>
      </c>
      <c r="F16" s="65">
        <v>753.24054000000001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23.279489999999999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6.5777549999999998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225.20330000000001</v>
      </c>
    </row>
    <row r="23" spans="1:62" x14ac:dyDescent="0.3">
      <c r="A23" s="66" t="s">
        <v>288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289</v>
      </c>
      <c r="B24" s="67"/>
      <c r="C24" s="67"/>
      <c r="D24" s="67"/>
      <c r="E24" s="67"/>
      <c r="F24" s="67"/>
      <c r="H24" s="67" t="s">
        <v>290</v>
      </c>
      <c r="I24" s="67"/>
      <c r="J24" s="67"/>
      <c r="K24" s="67"/>
      <c r="L24" s="67"/>
      <c r="M24" s="67"/>
      <c r="O24" s="67" t="s">
        <v>314</v>
      </c>
      <c r="P24" s="67"/>
      <c r="Q24" s="67"/>
      <c r="R24" s="67"/>
      <c r="S24" s="67"/>
      <c r="T24" s="67"/>
      <c r="V24" s="67" t="s">
        <v>279</v>
      </c>
      <c r="W24" s="67"/>
      <c r="X24" s="67"/>
      <c r="Y24" s="67"/>
      <c r="Z24" s="67"/>
      <c r="AA24" s="67"/>
      <c r="AC24" s="67" t="s">
        <v>306</v>
      </c>
      <c r="AD24" s="67"/>
      <c r="AE24" s="67"/>
      <c r="AF24" s="67"/>
      <c r="AG24" s="67"/>
      <c r="AH24" s="67"/>
      <c r="AJ24" s="67" t="s">
        <v>330</v>
      </c>
      <c r="AK24" s="67"/>
      <c r="AL24" s="67"/>
      <c r="AM24" s="67"/>
      <c r="AN24" s="67"/>
      <c r="AO24" s="67"/>
      <c r="AQ24" s="67" t="s">
        <v>291</v>
      </c>
      <c r="AR24" s="67"/>
      <c r="AS24" s="67"/>
      <c r="AT24" s="67"/>
      <c r="AU24" s="67"/>
      <c r="AV24" s="67"/>
      <c r="AX24" s="67" t="s">
        <v>315</v>
      </c>
      <c r="AY24" s="67"/>
      <c r="AZ24" s="67"/>
      <c r="BA24" s="67"/>
      <c r="BB24" s="67"/>
      <c r="BC24" s="67"/>
      <c r="BE24" s="67" t="s">
        <v>316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286</v>
      </c>
      <c r="C25" s="65" t="s">
        <v>301</v>
      </c>
      <c r="D25" s="65" t="s">
        <v>298</v>
      </c>
      <c r="E25" s="65" t="s">
        <v>278</v>
      </c>
      <c r="F25" s="65" t="s">
        <v>280</v>
      </c>
      <c r="H25" s="65"/>
      <c r="I25" s="65" t="s">
        <v>286</v>
      </c>
      <c r="J25" s="65" t="s">
        <v>301</v>
      </c>
      <c r="K25" s="65" t="s">
        <v>298</v>
      </c>
      <c r="L25" s="65" t="s">
        <v>278</v>
      </c>
      <c r="M25" s="65" t="s">
        <v>280</v>
      </c>
      <c r="O25" s="65"/>
      <c r="P25" s="65" t="s">
        <v>286</v>
      </c>
      <c r="Q25" s="65" t="s">
        <v>301</v>
      </c>
      <c r="R25" s="65" t="s">
        <v>298</v>
      </c>
      <c r="S25" s="65" t="s">
        <v>278</v>
      </c>
      <c r="T25" s="65" t="s">
        <v>280</v>
      </c>
      <c r="V25" s="65"/>
      <c r="W25" s="65" t="s">
        <v>286</v>
      </c>
      <c r="X25" s="65" t="s">
        <v>301</v>
      </c>
      <c r="Y25" s="65" t="s">
        <v>298</v>
      </c>
      <c r="Z25" s="65" t="s">
        <v>278</v>
      </c>
      <c r="AA25" s="65" t="s">
        <v>280</v>
      </c>
      <c r="AC25" s="65"/>
      <c r="AD25" s="65" t="s">
        <v>286</v>
      </c>
      <c r="AE25" s="65" t="s">
        <v>301</v>
      </c>
      <c r="AF25" s="65" t="s">
        <v>298</v>
      </c>
      <c r="AG25" s="65" t="s">
        <v>278</v>
      </c>
      <c r="AH25" s="65" t="s">
        <v>280</v>
      </c>
      <c r="AJ25" s="65"/>
      <c r="AK25" s="65" t="s">
        <v>286</v>
      </c>
      <c r="AL25" s="65" t="s">
        <v>301</v>
      </c>
      <c r="AM25" s="65" t="s">
        <v>298</v>
      </c>
      <c r="AN25" s="65" t="s">
        <v>278</v>
      </c>
      <c r="AO25" s="65" t="s">
        <v>280</v>
      </c>
      <c r="AQ25" s="65"/>
      <c r="AR25" s="65" t="s">
        <v>286</v>
      </c>
      <c r="AS25" s="65" t="s">
        <v>301</v>
      </c>
      <c r="AT25" s="65" t="s">
        <v>298</v>
      </c>
      <c r="AU25" s="65" t="s">
        <v>278</v>
      </c>
      <c r="AV25" s="65" t="s">
        <v>280</v>
      </c>
      <c r="AX25" s="65"/>
      <c r="AY25" s="65" t="s">
        <v>286</v>
      </c>
      <c r="AZ25" s="65" t="s">
        <v>301</v>
      </c>
      <c r="BA25" s="65" t="s">
        <v>298</v>
      </c>
      <c r="BB25" s="65" t="s">
        <v>278</v>
      </c>
      <c r="BC25" s="65" t="s">
        <v>280</v>
      </c>
      <c r="BE25" s="65"/>
      <c r="BF25" s="65" t="s">
        <v>286</v>
      </c>
      <c r="BG25" s="65" t="s">
        <v>301</v>
      </c>
      <c r="BH25" s="65" t="s">
        <v>298</v>
      </c>
      <c r="BI25" s="65" t="s">
        <v>278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126.96544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2.2507147999999999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1.8898961999999999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21.608571999999999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4.5547513999999998</v>
      </c>
      <c r="AJ26" s="65" t="s">
        <v>317</v>
      </c>
      <c r="AK26" s="65">
        <v>320</v>
      </c>
      <c r="AL26" s="65">
        <v>400</v>
      </c>
      <c r="AM26" s="65">
        <v>0</v>
      </c>
      <c r="AN26" s="65">
        <v>1000</v>
      </c>
      <c r="AO26" s="65">
        <v>672.22280000000001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12.352684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2.8207616999999998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0.80847500000000005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331</v>
      </c>
      <c r="B34" s="67"/>
      <c r="C34" s="67"/>
      <c r="D34" s="67"/>
      <c r="E34" s="67"/>
      <c r="F34" s="67"/>
      <c r="H34" s="67" t="s">
        <v>332</v>
      </c>
      <c r="I34" s="67"/>
      <c r="J34" s="67"/>
      <c r="K34" s="67"/>
      <c r="L34" s="67"/>
      <c r="M34" s="67"/>
      <c r="O34" s="67" t="s">
        <v>333</v>
      </c>
      <c r="P34" s="67"/>
      <c r="Q34" s="67"/>
      <c r="R34" s="67"/>
      <c r="S34" s="67"/>
      <c r="T34" s="67"/>
      <c r="V34" s="67" t="s">
        <v>293</v>
      </c>
      <c r="W34" s="67"/>
      <c r="X34" s="67"/>
      <c r="Y34" s="67"/>
      <c r="Z34" s="67"/>
      <c r="AA34" s="67"/>
      <c r="AC34" s="67" t="s">
        <v>318</v>
      </c>
      <c r="AD34" s="67"/>
      <c r="AE34" s="67"/>
      <c r="AF34" s="67"/>
      <c r="AG34" s="67"/>
      <c r="AH34" s="67"/>
      <c r="AJ34" s="67" t="s">
        <v>294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286</v>
      </c>
      <c r="C35" s="65" t="s">
        <v>301</v>
      </c>
      <c r="D35" s="65" t="s">
        <v>298</v>
      </c>
      <c r="E35" s="65" t="s">
        <v>278</v>
      </c>
      <c r="F35" s="65" t="s">
        <v>280</v>
      </c>
      <c r="H35" s="65"/>
      <c r="I35" s="65" t="s">
        <v>286</v>
      </c>
      <c r="J35" s="65" t="s">
        <v>301</v>
      </c>
      <c r="K35" s="65" t="s">
        <v>298</v>
      </c>
      <c r="L35" s="65" t="s">
        <v>278</v>
      </c>
      <c r="M35" s="65" t="s">
        <v>280</v>
      </c>
      <c r="O35" s="65"/>
      <c r="P35" s="65" t="s">
        <v>286</v>
      </c>
      <c r="Q35" s="65" t="s">
        <v>301</v>
      </c>
      <c r="R35" s="65" t="s">
        <v>298</v>
      </c>
      <c r="S35" s="65" t="s">
        <v>278</v>
      </c>
      <c r="T35" s="65" t="s">
        <v>280</v>
      </c>
      <c r="V35" s="65"/>
      <c r="W35" s="65" t="s">
        <v>286</v>
      </c>
      <c r="X35" s="65" t="s">
        <v>301</v>
      </c>
      <c r="Y35" s="65" t="s">
        <v>298</v>
      </c>
      <c r="Z35" s="65" t="s">
        <v>278</v>
      </c>
      <c r="AA35" s="65" t="s">
        <v>280</v>
      </c>
      <c r="AC35" s="65"/>
      <c r="AD35" s="65" t="s">
        <v>286</v>
      </c>
      <c r="AE35" s="65" t="s">
        <v>301</v>
      </c>
      <c r="AF35" s="65" t="s">
        <v>298</v>
      </c>
      <c r="AG35" s="65" t="s">
        <v>278</v>
      </c>
      <c r="AH35" s="65" t="s">
        <v>280</v>
      </c>
      <c r="AJ35" s="65"/>
      <c r="AK35" s="65" t="s">
        <v>286</v>
      </c>
      <c r="AL35" s="65" t="s">
        <v>301</v>
      </c>
      <c r="AM35" s="65" t="s">
        <v>298</v>
      </c>
      <c r="AN35" s="65" t="s">
        <v>278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623.32494999999994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1555.2126000000001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6729.8994000000002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4271.527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90.396119999999996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136.35140999999999</v>
      </c>
    </row>
    <row r="43" spans="1:68" x14ac:dyDescent="0.3">
      <c r="A43" s="66" t="s">
        <v>302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307</v>
      </c>
      <c r="I44" s="67"/>
      <c r="J44" s="67"/>
      <c r="K44" s="67"/>
      <c r="L44" s="67"/>
      <c r="M44" s="67"/>
      <c r="O44" s="67" t="s">
        <v>334</v>
      </c>
      <c r="P44" s="67"/>
      <c r="Q44" s="67"/>
      <c r="R44" s="67"/>
      <c r="S44" s="67"/>
      <c r="T44" s="67"/>
      <c r="V44" s="67" t="s">
        <v>295</v>
      </c>
      <c r="W44" s="67"/>
      <c r="X44" s="67"/>
      <c r="Y44" s="67"/>
      <c r="Z44" s="67"/>
      <c r="AA44" s="67"/>
      <c r="AC44" s="67" t="s">
        <v>335</v>
      </c>
      <c r="AD44" s="67"/>
      <c r="AE44" s="67"/>
      <c r="AF44" s="67"/>
      <c r="AG44" s="67"/>
      <c r="AH44" s="67"/>
      <c r="AJ44" s="67" t="s">
        <v>281</v>
      </c>
      <c r="AK44" s="67"/>
      <c r="AL44" s="67"/>
      <c r="AM44" s="67"/>
      <c r="AN44" s="67"/>
      <c r="AO44" s="67"/>
      <c r="AQ44" s="67" t="s">
        <v>282</v>
      </c>
      <c r="AR44" s="67"/>
      <c r="AS44" s="67"/>
      <c r="AT44" s="67"/>
      <c r="AU44" s="67"/>
      <c r="AV44" s="67"/>
      <c r="AX44" s="67" t="s">
        <v>320</v>
      </c>
      <c r="AY44" s="67"/>
      <c r="AZ44" s="67"/>
      <c r="BA44" s="67"/>
      <c r="BB44" s="67"/>
      <c r="BC44" s="67"/>
      <c r="BE44" s="67" t="s">
        <v>336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286</v>
      </c>
      <c r="C45" s="65" t="s">
        <v>301</v>
      </c>
      <c r="D45" s="65" t="s">
        <v>298</v>
      </c>
      <c r="E45" s="65" t="s">
        <v>278</v>
      </c>
      <c r="F45" s="65" t="s">
        <v>280</v>
      </c>
      <c r="H45" s="65"/>
      <c r="I45" s="65" t="s">
        <v>286</v>
      </c>
      <c r="J45" s="65" t="s">
        <v>301</v>
      </c>
      <c r="K45" s="65" t="s">
        <v>298</v>
      </c>
      <c r="L45" s="65" t="s">
        <v>278</v>
      </c>
      <c r="M45" s="65" t="s">
        <v>280</v>
      </c>
      <c r="O45" s="65"/>
      <c r="P45" s="65" t="s">
        <v>286</v>
      </c>
      <c r="Q45" s="65" t="s">
        <v>301</v>
      </c>
      <c r="R45" s="65" t="s">
        <v>298</v>
      </c>
      <c r="S45" s="65" t="s">
        <v>278</v>
      </c>
      <c r="T45" s="65" t="s">
        <v>280</v>
      </c>
      <c r="V45" s="65"/>
      <c r="W45" s="65" t="s">
        <v>286</v>
      </c>
      <c r="X45" s="65" t="s">
        <v>301</v>
      </c>
      <c r="Y45" s="65" t="s">
        <v>298</v>
      </c>
      <c r="Z45" s="65" t="s">
        <v>278</v>
      </c>
      <c r="AA45" s="65" t="s">
        <v>280</v>
      </c>
      <c r="AC45" s="65"/>
      <c r="AD45" s="65" t="s">
        <v>286</v>
      </c>
      <c r="AE45" s="65" t="s">
        <v>301</v>
      </c>
      <c r="AF45" s="65" t="s">
        <v>298</v>
      </c>
      <c r="AG45" s="65" t="s">
        <v>278</v>
      </c>
      <c r="AH45" s="65" t="s">
        <v>280</v>
      </c>
      <c r="AJ45" s="65"/>
      <c r="AK45" s="65" t="s">
        <v>286</v>
      </c>
      <c r="AL45" s="65" t="s">
        <v>301</v>
      </c>
      <c r="AM45" s="65" t="s">
        <v>298</v>
      </c>
      <c r="AN45" s="65" t="s">
        <v>278</v>
      </c>
      <c r="AO45" s="65" t="s">
        <v>280</v>
      </c>
      <c r="AQ45" s="65"/>
      <c r="AR45" s="65" t="s">
        <v>286</v>
      </c>
      <c r="AS45" s="65" t="s">
        <v>301</v>
      </c>
      <c r="AT45" s="65" t="s">
        <v>298</v>
      </c>
      <c r="AU45" s="65" t="s">
        <v>278</v>
      </c>
      <c r="AV45" s="65" t="s">
        <v>280</v>
      </c>
      <c r="AX45" s="65"/>
      <c r="AY45" s="65" t="s">
        <v>286</v>
      </c>
      <c r="AZ45" s="65" t="s">
        <v>301</v>
      </c>
      <c r="BA45" s="65" t="s">
        <v>298</v>
      </c>
      <c r="BB45" s="65" t="s">
        <v>278</v>
      </c>
      <c r="BC45" s="65" t="s">
        <v>280</v>
      </c>
      <c r="BE45" s="65"/>
      <c r="BF45" s="65" t="s">
        <v>286</v>
      </c>
      <c r="BG45" s="65" t="s">
        <v>301</v>
      </c>
      <c r="BH45" s="65" t="s">
        <v>298</v>
      </c>
      <c r="BI45" s="65" t="s">
        <v>278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22.877762000000001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17.876480000000001</v>
      </c>
      <c r="O46" s="65" t="s">
        <v>283</v>
      </c>
      <c r="P46" s="65">
        <v>600</v>
      </c>
      <c r="Q46" s="65">
        <v>800</v>
      </c>
      <c r="R46" s="65">
        <v>0</v>
      </c>
      <c r="S46" s="65">
        <v>10000</v>
      </c>
      <c r="T46" s="65">
        <v>1278.2146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0.116224945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3.2557684999999998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211.19533000000001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115.60664</v>
      </c>
      <c r="AX46" s="65" t="s">
        <v>321</v>
      </c>
      <c r="AY46" s="65"/>
      <c r="AZ46" s="65"/>
      <c r="BA46" s="65"/>
      <c r="BB46" s="65"/>
      <c r="BC46" s="65"/>
      <c r="BE46" s="65" t="s">
        <v>308</v>
      </c>
      <c r="BF46" s="65"/>
      <c r="BG46" s="65"/>
      <c r="BH46" s="65"/>
      <c r="BI46" s="65"/>
      <c r="BJ46" s="65"/>
    </row>
  </sheetData>
  <mergeCells count="38"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8" sqref="H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337</v>
      </c>
      <c r="B2" s="61" t="s">
        <v>338</v>
      </c>
      <c r="C2" s="61" t="s">
        <v>276</v>
      </c>
      <c r="D2" s="61">
        <v>61</v>
      </c>
      <c r="E2" s="61">
        <v>2260.8528000000001</v>
      </c>
      <c r="F2" s="61">
        <v>316.40636999999998</v>
      </c>
      <c r="G2" s="61">
        <v>63.944290000000002</v>
      </c>
      <c r="H2" s="61">
        <v>22.087788</v>
      </c>
      <c r="I2" s="61">
        <v>41.856506000000003</v>
      </c>
      <c r="J2" s="61">
        <v>102.76957</v>
      </c>
      <c r="K2" s="61">
        <v>35.298496</v>
      </c>
      <c r="L2" s="61">
        <v>67.471069999999997</v>
      </c>
      <c r="M2" s="61">
        <v>28.522642000000001</v>
      </c>
      <c r="N2" s="61">
        <v>3.1442413</v>
      </c>
      <c r="O2" s="61">
        <v>18.078363</v>
      </c>
      <c r="P2" s="61">
        <v>1423.6226999999999</v>
      </c>
      <c r="Q2" s="61">
        <v>31.020515</v>
      </c>
      <c r="R2" s="61">
        <v>753.24054000000001</v>
      </c>
      <c r="S2" s="61">
        <v>162.54203999999999</v>
      </c>
      <c r="T2" s="61">
        <v>7088.3760000000002</v>
      </c>
      <c r="U2" s="61">
        <v>6.5777549999999998</v>
      </c>
      <c r="V2" s="61">
        <v>23.279489999999999</v>
      </c>
      <c r="W2" s="61">
        <v>225.20330000000001</v>
      </c>
      <c r="X2" s="61">
        <v>126.96544</v>
      </c>
      <c r="Y2" s="61">
        <v>2.2507147999999999</v>
      </c>
      <c r="Z2" s="61">
        <v>1.8898961999999999</v>
      </c>
      <c r="AA2" s="61">
        <v>21.608571999999999</v>
      </c>
      <c r="AB2" s="61">
        <v>4.5547513999999998</v>
      </c>
      <c r="AC2" s="61">
        <v>672.22280000000001</v>
      </c>
      <c r="AD2" s="61">
        <v>12.352684</v>
      </c>
      <c r="AE2" s="61">
        <v>2.8207616999999998</v>
      </c>
      <c r="AF2" s="61">
        <v>0.80847500000000005</v>
      </c>
      <c r="AG2" s="61">
        <v>623.32494999999994</v>
      </c>
      <c r="AH2" s="61">
        <v>311.96660000000003</v>
      </c>
      <c r="AI2" s="61">
        <v>311.35829999999999</v>
      </c>
      <c r="AJ2" s="61">
        <v>1555.2126000000001</v>
      </c>
      <c r="AK2" s="61">
        <v>6729.8994000000002</v>
      </c>
      <c r="AL2" s="61">
        <v>90.396119999999996</v>
      </c>
      <c r="AM2" s="61">
        <v>4271.527</v>
      </c>
      <c r="AN2" s="61">
        <v>136.35140999999999</v>
      </c>
      <c r="AO2" s="61">
        <v>22.877762000000001</v>
      </c>
      <c r="AP2" s="61">
        <v>11.331338000000001</v>
      </c>
      <c r="AQ2" s="61">
        <v>11.546423000000001</v>
      </c>
      <c r="AR2" s="61">
        <v>17.876480000000001</v>
      </c>
      <c r="AS2" s="61">
        <v>1278.2146</v>
      </c>
      <c r="AT2" s="61">
        <v>0.116224945</v>
      </c>
      <c r="AU2" s="61">
        <v>3.2557684999999998</v>
      </c>
      <c r="AV2" s="61">
        <v>211.19533000000001</v>
      </c>
      <c r="AW2" s="61">
        <v>115.60664</v>
      </c>
      <c r="AX2" s="61">
        <v>0.18688777000000001</v>
      </c>
      <c r="AY2" s="61">
        <v>2.6594858000000001</v>
      </c>
      <c r="AZ2" s="61">
        <v>539.39639999999997</v>
      </c>
      <c r="BA2" s="61">
        <v>72.644239999999996</v>
      </c>
      <c r="BB2" s="61">
        <v>23.261213000000001</v>
      </c>
      <c r="BC2" s="61">
        <v>30.698955999999999</v>
      </c>
      <c r="BD2" s="61">
        <v>18.667082000000001</v>
      </c>
      <c r="BE2" s="61">
        <v>0.76528375999999998</v>
      </c>
      <c r="BF2" s="61">
        <v>4.1180599999999998</v>
      </c>
      <c r="BG2" s="61">
        <v>0</v>
      </c>
      <c r="BH2" s="61">
        <v>6.7627999999999997E-5</v>
      </c>
      <c r="BI2" s="61">
        <v>4.38894E-4</v>
      </c>
      <c r="BJ2" s="61">
        <v>2.6298585999999999E-2</v>
      </c>
      <c r="BK2" s="61">
        <v>0</v>
      </c>
      <c r="BL2" s="61">
        <v>0.16708878999999999</v>
      </c>
      <c r="BM2" s="61">
        <v>4.3688969999999996</v>
      </c>
      <c r="BN2" s="61">
        <v>0.77590095999999997</v>
      </c>
      <c r="BO2" s="61">
        <v>65.193290000000005</v>
      </c>
      <c r="BP2" s="61">
        <v>13.276395000000001</v>
      </c>
      <c r="BQ2" s="61">
        <v>21.006702000000001</v>
      </c>
      <c r="BR2" s="61">
        <v>82.814509999999999</v>
      </c>
      <c r="BS2" s="61">
        <v>32.498375000000003</v>
      </c>
      <c r="BT2" s="61">
        <v>9.2361269999999998</v>
      </c>
      <c r="BU2" s="61">
        <v>0.12936454999999999</v>
      </c>
      <c r="BV2" s="61">
        <v>0.16047221</v>
      </c>
      <c r="BW2" s="61">
        <v>0.70164119999999996</v>
      </c>
      <c r="BX2" s="61">
        <v>1.6719824000000001</v>
      </c>
      <c r="BY2" s="61">
        <v>0.23264240999999999</v>
      </c>
      <c r="BZ2" s="61">
        <v>5.4507459999999998E-4</v>
      </c>
      <c r="CA2" s="61">
        <v>1.4755856000000001</v>
      </c>
      <c r="CB2" s="61">
        <v>0.13233160999999999</v>
      </c>
      <c r="CC2" s="61">
        <v>0.38937791999999999</v>
      </c>
      <c r="CD2" s="61">
        <v>2.9431086</v>
      </c>
      <c r="CE2" s="61">
        <v>5.7919249999999999E-2</v>
      </c>
      <c r="CF2" s="61">
        <v>0.39191952000000002</v>
      </c>
      <c r="CG2" s="61">
        <v>0</v>
      </c>
      <c r="CH2" s="61">
        <v>4.1884772000000001E-2</v>
      </c>
      <c r="CI2" s="61">
        <v>0</v>
      </c>
      <c r="CJ2" s="61">
        <v>6.0906872999999999</v>
      </c>
      <c r="CK2" s="61">
        <v>9.6339900000000003E-3</v>
      </c>
      <c r="CL2" s="61">
        <v>1.4789606</v>
      </c>
      <c r="CM2" s="61">
        <v>4.0493293000000001</v>
      </c>
      <c r="CN2" s="61">
        <v>3195.799</v>
      </c>
      <c r="CO2" s="61">
        <v>5232.1646000000001</v>
      </c>
      <c r="CP2" s="61">
        <v>4027.0419999999999</v>
      </c>
      <c r="CQ2" s="61">
        <v>1362.8806</v>
      </c>
      <c r="CR2" s="61">
        <v>690.77189999999996</v>
      </c>
      <c r="CS2" s="61">
        <v>483.67133000000001</v>
      </c>
      <c r="CT2" s="61">
        <v>2965.9348</v>
      </c>
      <c r="CU2" s="61">
        <v>1952.7212999999999</v>
      </c>
      <c r="CV2" s="61">
        <v>1360.5320999999999</v>
      </c>
      <c r="CW2" s="61">
        <v>2386.1060000000002</v>
      </c>
      <c r="CX2" s="61">
        <v>558.70399999999995</v>
      </c>
      <c r="CY2" s="61">
        <v>3686.8242</v>
      </c>
      <c r="CZ2" s="61">
        <v>1864.2598</v>
      </c>
      <c r="DA2" s="61">
        <v>4650.9269999999997</v>
      </c>
      <c r="DB2" s="61">
        <v>4318.8710000000001</v>
      </c>
      <c r="DC2" s="61">
        <v>6808.3779999999997</v>
      </c>
      <c r="DD2" s="61">
        <v>10473.615</v>
      </c>
      <c r="DE2" s="61">
        <v>2749.6572000000001</v>
      </c>
      <c r="DF2" s="61">
        <v>3984.8103000000001</v>
      </c>
      <c r="DG2" s="61">
        <v>2502.4436000000001</v>
      </c>
      <c r="DH2" s="61">
        <v>206.29051000000001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72.644239999999996</v>
      </c>
      <c r="B6">
        <f>BB2</f>
        <v>23.261213000000001</v>
      </c>
      <c r="C6">
        <f>BC2</f>
        <v>30.698955999999999</v>
      </c>
      <c r="D6">
        <f>BD2</f>
        <v>18.667082000000001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22791</v>
      </c>
      <c r="C2" s="56">
        <f ca="1">YEAR(TODAY())-YEAR(B2)+IF(TODAY()&gt;=DATE(YEAR(TODAY()),MONTH(B2),DAY(B2)),0,-1)</f>
        <v>61</v>
      </c>
      <c r="E2" s="52">
        <v>168</v>
      </c>
      <c r="F2" s="53" t="s">
        <v>39</v>
      </c>
      <c r="G2" s="52">
        <v>65.099999999999994</v>
      </c>
      <c r="H2" s="51" t="s">
        <v>41</v>
      </c>
      <c r="I2" s="72">
        <f>ROUND(G3/E3^2,1)</f>
        <v>23.1</v>
      </c>
    </row>
    <row r="3" spans="1:9" x14ac:dyDescent="0.3">
      <c r="E3" s="51">
        <f>E2/100</f>
        <v>1.68</v>
      </c>
      <c r="F3" s="51" t="s">
        <v>40</v>
      </c>
      <c r="G3" s="51">
        <f>G2</f>
        <v>65.099999999999994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45092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신대호, ID : H1310290)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15일 15:24:40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22" sqref="Y2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45092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61</v>
      </c>
      <c r="G12" s="94"/>
      <c r="H12" s="94"/>
      <c r="I12" s="94"/>
      <c r="K12" s="123">
        <f>'개인정보 및 신체계측 입력'!E2</f>
        <v>168</v>
      </c>
      <c r="L12" s="124"/>
      <c r="M12" s="117">
        <f>'개인정보 및 신체계측 입력'!G2</f>
        <v>65.099999999999994</v>
      </c>
      <c r="N12" s="118"/>
      <c r="O12" s="113" t="s">
        <v>271</v>
      </c>
      <c r="P12" s="107"/>
      <c r="Q12" s="90">
        <f>'개인정보 및 신체계측 입력'!I2</f>
        <v>23.1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신대호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65.492000000000004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13.236000000000001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21.271999999999998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0.6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13.8</v>
      </c>
      <c r="L72" s="36" t="s">
        <v>53</v>
      </c>
      <c r="M72" s="36">
        <f>ROUND('DRIs DATA'!K8,1)</f>
        <v>6.2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100.43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194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126.97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303.64999999999998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77.92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448.66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228.78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2023-06-15T06:33:20Z</dcterms:modified>
</cp:coreProperties>
</file>