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<sst xmlns="http://schemas.openxmlformats.org/spreadsheetml/2006/main" count="692" uniqueCount="338">
  <si>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</si>
  <si>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</si>
  <si>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</si>
  <si>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</si>
  <si>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</si>
  <si>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</si>
  <si>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</si>
  <si>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</si>
  <si>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</si>
  <si>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</si>
  <si>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</si>
  <si>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</si>
  <si>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</si>
  <si>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</si>
  <si>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</si>
  <si>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</si>
  <si>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</si>
  <si>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</si>
  <si>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</si>
  <si>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</si>
  <si>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</si>
  <si>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</si>
  <si>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</si>
  <si>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</si>
  <si>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</si>
  <si>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</si>
  <si>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</si>
  <si>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</si>
  <si>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</si>
  <si>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</si>
  <si>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</si>
  <si>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</si>
  <si>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</si>
  <si>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</si>
  <si>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</si>
  <si>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</si>
  <si>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</si>
  <si>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</si>
  <si>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</si>
  <si>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</si>
  <si>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</si>
  <si>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</si>
  <si>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</si>
  <si>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</si>
  <si>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</si>
  <si>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</si>
  <si>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</si>
  <si>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</si>
  <si>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</si>
  <si>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</si>
  <si>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</si>
  <si>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</si>
  <si>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</si>
  <si>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</si>
  <si>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</si>
  <si>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</si>
  <si>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</si>
  <si>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</si>
  <si>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</si>
  <si>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</si>
  <si>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</si>
  <si>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</si>
  <si>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</si>
  <si>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</si>
  <si>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</si>
  <si>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</si>
  <si>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</si>
  <si>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</si>
  <si>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</si>
  <si>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</si>
  <si>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</si>
  <si>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</si>
  <si>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</si>
  <si>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</si>
  <si>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</si>
  <si>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</si>
  <si>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</si>
  <si>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</si>
  <si>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</si>
  <si>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</si>
  <si>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</si>
  <si>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</si>
  <si>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</si>
  <si>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</si>
  <si>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</si>
  <si>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</si>
  <si>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</si>
  <si>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</si>
  <si>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</si>
  <si>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</si>
  <si>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</si>
  <si>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</si>
  <si>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</si>
  <si>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</si>
  <si>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</si>
  <si>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</si>
  <si>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</si>
  <si>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</si>
  <si>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</si>
  <si>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</si>
  <si>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</si>
  <si>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</si>
  <si>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</si>
  <si>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</si>
  <si>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</si>
  <si>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</si>
  <si>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</si>
  <si>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</si>
  <si>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</si>
  <si>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</si>
  <si>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</si>
  <si>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</si>
  <si>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</si>
  <si>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</si>
  <si>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</si>
  <si>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</si>
  <si>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</si>
  <si>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</si>
  <si>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</si>
  <si>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</si>
  <si>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</si>
  <si>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</si>
  <si>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</si>
  <si>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</si>
  <si>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</si>
  <si>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</si>
  <si>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</si>
  <si>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</si>
  <si>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</si>
  <si>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</si>
  <si>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</si>
  <si>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</si>
  <si>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</si>
  <si>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</si>
  <si>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</si>
  <si>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</si>
  <si>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</si>
  <si>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</si>
  <si>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</si>
  <si>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</si>
  <si>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</si>
  <si>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</si>
  <si>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</si>
  <si>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</si>
  <si>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</si>
  <si>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</si>
  <si>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</si>
  <si>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</si>
  <si>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</si>
  <si>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</si>
  <si>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</si>
  <si>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</si>
  <si>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</si>
  <si>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</si>
  <si>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</si>
  <si>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</si>
  <si>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</si>
  <si>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</si>
  <si>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</si>
  <si>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</si>
  <si>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</si>
  <si>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</si>
  <si>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</si>
  <si>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</si>
  <si>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</si>
  <si>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</si>
  <si>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</si>
  <si>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</si>
  <si>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</si>
  <si>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</si>
  <si>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</si>
  <si>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</si>
  <si>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</si>
  <si>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</si>
  <si>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</si>
  <si>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</si>
  <si>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</si>
  <si>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</si>
  <si>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</si>
  <si>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</si>
  <si>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</si>
  <si>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</si>
  <si>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</si>
  <si>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</si>
  <si>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</si>
  <si>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</si>
  <si>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</si>
  <si>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</si>
  <si>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</si>
  <si>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</si>
  <si>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</si>
  <si>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</si>
  <si>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</si>
  <si>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</si>
  <si>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</si>
  <si>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</si>
  <si>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</si>
  <si>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</si>
  <si>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</si>
  <si>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</si>
  <si>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</si>
  <si>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</si>
  <si>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</si>
  <si>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</si>
  <si>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</si>
  <si>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</si>
  <si>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</si>
  <si>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</si>
  <si>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</si>
  <si>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</si>
  <si>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</si>
  <si>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</si>
  <si>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</si>
  <si>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</si>
  <si>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</si>
  <si>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</si>
  <si>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</si>
  <si>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</si>
  <si>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</si>
  <si>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</si>
  <si>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</si>
  <si>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</si>
  <si>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</si>
  <si>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</si>
  <si>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</si>
  <si>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</si>
  <si>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</si>
  <si>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</si>
  <si>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</si>
  <si>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</si>
  <si>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</si>
  <si>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</si>
  <si>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</si>
  <si>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</si>
  <si>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</si>
  <si>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</si>
  <si>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</si>
  <si>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</si>
  <si>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</si>
  <si>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</si>
  <si>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</si>
  <si>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</si>
  <si>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</si>
  <si>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</si>
  <si>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</si>
  <si>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</si>
  <si>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</si>
  <si>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</si>
  <si>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</si>
  <si>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</si>
  <si>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</si>
  <si>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</si>
  <si>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</si>
  <si>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</si>
  <si>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</si>
  <si>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</si>
  <si>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</si>
  <si>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</si>
  <si>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</si>
  <si>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</si>
  <si>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</si>
  <si>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</si>
  <si>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</si>
  <si>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</si>
  <si>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</si>
  <si>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</si>
  <si>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</si>
  <si>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</si>
  <si>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</si>
  <si>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</si>
  <si>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</si>
  <si>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</si>
  <si>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</si>
  <si>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</si>
  <si>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</si>
  <si>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</si>
  <si>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</si>
  <si>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</si>
  <si>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</si>
  <si>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</si>
  <si>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</si>
  <si>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</si>
  <si>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</si>
  <si>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</si>
  <si>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</si>
  <si>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</si>
  <si>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</si>
  <si>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</si>
  <si>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</si>
  <si>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</si>
  <si>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</si>
  <si>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</si>
  <si>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</si>
  <si>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</si>
  <si>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</si>
  <si>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</si>
  <si>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n-3불포화</t>
    <phoneticPr fontId="1" type="noConversion"/>
  </si>
  <si>
    <t>비타민B6</t>
    <phoneticPr fontId="1" type="noConversion"/>
  </si>
  <si>
    <t>아연</t>
    <phoneticPr fontId="1" type="noConversion"/>
  </si>
  <si>
    <t>크롬(ug/일)</t>
    <phoneticPr fontId="1" type="noConversion"/>
  </si>
  <si>
    <t>지방</t>
    <phoneticPr fontId="1" type="noConversion"/>
  </si>
  <si>
    <t>단백질(g/일)</t>
    <phoneticPr fontId="1" type="noConversion"/>
  </si>
  <si>
    <t>비타민E</t>
    <phoneticPr fontId="1" type="noConversion"/>
  </si>
  <si>
    <t>비타민A(μg RAE/일)</t>
    <phoneticPr fontId="1" type="noConversion"/>
  </si>
  <si>
    <t>판토텐산</t>
    <phoneticPr fontId="1" type="noConversion"/>
  </si>
  <si>
    <t>염소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</si>
  <si>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</si>
  <si>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</si>
  <si>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</si>
  <si>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불포화지방산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</si>
  <si>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</si>
  <si>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</si>
  <si>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</si>
  <si>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</si>
  <si>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</si>
  <si>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칼슘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</si>
  <si>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</si>
  <si>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</si>
  <si>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</si>
  <si>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</si>
  <si>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H1310295</t>
  </si>
  <si>
    <t>정영은</t>
  </si>
  <si>
    <t>F</t>
  </si>
  <si>
    <t>(설문지 : FFQ 95문항 설문지, 사용자 : 정영은, ID : H1310295)</t>
  </si>
  <si>
    <t>출력시각</t>
    <phoneticPr fontId="1" type="noConversion"/>
  </si>
  <si>
    <t>2023년 08월 09일 09:59:32</t>
  </si>
  <si>
    <t>다량영양소</t>
    <phoneticPr fontId="1" type="noConversion"/>
  </si>
  <si>
    <t>섭취량</t>
    <phoneticPr fontId="1" type="noConversion"/>
  </si>
  <si>
    <t>n-6불포화</t>
    <phoneticPr fontId="1" type="noConversion"/>
  </si>
  <si>
    <t>지용성 비타민</t>
    <phoneticPr fontId="1" type="noConversion"/>
  </si>
  <si>
    <t>수용성 비타민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</si>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</sst>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33.993586999999998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22800"/>
        <c:axId val="186722408"/>
      </c:barChart>
      <c:catAx>
        <c:axId val="18672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22408"/>
        <c:crosses val="autoZero"/>
        <c:auto val="1"/>
        <c:lblAlgn val="ctr"/>
        <c:lblOffset val="100"/>
        <c:noMultiLvlLbl val="0"/>
      </c:catAx>
      <c:valAx>
        <c:axId val="18672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2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1.0546667999999999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444248"/>
        <c:axId val="818442288"/>
      </c:barChart>
      <c:catAx>
        <c:axId val="81844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442288"/>
        <c:crosses val="autoZero"/>
        <c:auto val="1"/>
        <c:lblAlgn val="ctr"/>
        <c:lblOffset val="100"/>
        <c:noMultiLvlLbl val="0"/>
      </c:catAx>
      <c:valAx>
        <c:axId val="81844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44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0.29100189999999998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444640"/>
        <c:axId val="818442680"/>
      </c:barChart>
      <c:catAx>
        <c:axId val="81844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442680"/>
        <c:crosses val="autoZero"/>
        <c:auto val="1"/>
        <c:lblAlgn val="ctr"/>
        <c:lblOffset val="100"/>
        <c:noMultiLvlLbl val="0"/>
      </c:catAx>
      <c:valAx>
        <c:axId val="81844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4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643.01940000000002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93624"/>
        <c:axId val="886496760"/>
      </c:barChart>
      <c:catAx>
        <c:axId val="88649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96760"/>
        <c:crosses val="autoZero"/>
        <c:auto val="1"/>
        <c:lblAlgn val="ctr"/>
        <c:lblOffset val="100"/>
        <c:noMultiLvlLbl val="0"/>
      </c:catAx>
      <c:valAx>
        <c:axId val="88649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9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1451.7074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94016"/>
        <c:axId val="886494800"/>
      </c:barChart>
      <c:catAx>
        <c:axId val="8864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94800"/>
        <c:crosses val="autoZero"/>
        <c:auto val="1"/>
        <c:lblAlgn val="ctr"/>
        <c:lblOffset val="100"/>
        <c:noMultiLvlLbl val="0"/>
      </c:catAx>
      <c:valAx>
        <c:axId val="886494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78.154899999999998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96368"/>
        <c:axId val="886495192"/>
      </c:barChart>
      <c:catAx>
        <c:axId val="88649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95192"/>
        <c:crosses val="autoZero"/>
        <c:auto val="1"/>
        <c:lblAlgn val="ctr"/>
        <c:lblOffset val="100"/>
        <c:noMultiLvlLbl val="0"/>
      </c:catAx>
      <c:valAx>
        <c:axId val="88649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9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49.439594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94408"/>
        <c:axId val="185498112"/>
      </c:barChart>
      <c:catAx>
        <c:axId val="88649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98112"/>
        <c:crosses val="autoZero"/>
        <c:auto val="1"/>
        <c:lblAlgn val="ctr"/>
        <c:lblOffset val="100"/>
        <c:noMultiLvlLbl val="0"/>
      </c:catAx>
      <c:valAx>
        <c:axId val="18549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9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5.6234830000000002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99288"/>
        <c:axId val="185496936"/>
      </c:barChart>
      <c:catAx>
        <c:axId val="18549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96936"/>
        <c:crosses val="autoZero"/>
        <c:auto val="1"/>
        <c:lblAlgn val="ctr"/>
        <c:lblOffset val="100"/>
        <c:noMultiLvlLbl val="0"/>
      </c:catAx>
      <c:valAx>
        <c:axId val="185496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9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248.30501000000001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97720"/>
        <c:axId val="185498504"/>
      </c:barChart>
      <c:catAx>
        <c:axId val="18549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98504"/>
        <c:crosses val="autoZero"/>
        <c:auto val="1"/>
        <c:lblAlgn val="ctr"/>
        <c:lblOffset val="100"/>
        <c:noMultiLvlLbl val="0"/>
      </c:catAx>
      <c:valAx>
        <c:axId val="1854985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9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3.9661503000000004E-3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98896"/>
        <c:axId val="185499680"/>
      </c:barChart>
      <c:catAx>
        <c:axId val="18549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99680"/>
        <c:crosses val="autoZero"/>
        <c:auto val="1"/>
        <c:lblAlgn val="ctr"/>
        <c:lblOffset val="100"/>
        <c:noMultiLvlLbl val="0"/>
      </c:catAx>
      <c:valAx>
        <c:axId val="18549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9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2.2027337999999999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7884184"/>
        <c:axId val="717883792"/>
      </c:barChart>
      <c:catAx>
        <c:axId val="71788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7883792"/>
        <c:crosses val="autoZero"/>
        <c:auto val="1"/>
        <c:lblAlgn val="ctr"/>
        <c:lblOffset val="100"/>
        <c:noMultiLvlLbl val="0"/>
      </c:catAx>
      <c:valAx>
        <c:axId val="71788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788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10.714625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3378232"/>
        <c:axId val="723379016"/>
      </c:barChart>
      <c:catAx>
        <c:axId val="72337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3379016"/>
        <c:crosses val="autoZero"/>
        <c:auto val="1"/>
        <c:lblAlgn val="ctr"/>
        <c:lblOffset val="100"/>
        <c:noMultiLvlLbl val="0"/>
      </c:catAx>
      <c:valAx>
        <c:axId val="723379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337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42.316090000000003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7884576"/>
        <c:axId val="717881832"/>
      </c:barChart>
      <c:catAx>
        <c:axId val="71788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7881832"/>
        <c:crosses val="autoZero"/>
        <c:auto val="1"/>
        <c:lblAlgn val="ctr"/>
        <c:lblOffset val="100"/>
        <c:noMultiLvlLbl val="0"/>
      </c:catAx>
      <c:valAx>
        <c:axId val="71788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78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54.455547000000003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7883008"/>
        <c:axId val="717881440"/>
      </c:barChart>
      <c:catAx>
        <c:axId val="7178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7881440"/>
        <c:crosses val="autoZero"/>
        <c:auto val="1"/>
        <c:lblAlgn val="ctr"/>
        <c:lblOffset val="100"/>
        <c:noMultiLvlLbl val="0"/>
      </c:catAx>
      <c:valAx>
        <c:axId val="7178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78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6.3460000000000001</c:v>
                </c:pt>
                <c:pt idx="1">
                  <c:v>14.279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694424"/>
        <c:axId val="185693640"/>
      </c:barChart>
      <c:catAx>
        <c:axId val="18569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693640"/>
        <c:crosses val="autoZero"/>
        <c:auto val="1"/>
        <c:lblAlgn val="ctr"/>
        <c:lblOffset val="100"/>
        <c:noMultiLvlLbl val="0"/>
      </c:catAx>
      <c:valAx>
        <c:axId val="18569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69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4.0030007000000003</c:v>
                </c:pt>
                <c:pt idx="1">
                  <c:v>4.5589380000000004</c:v>
                </c:pt>
                <c:pt idx="2">
                  <c:v>3.9411757000000001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221.36542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9360"/>
        <c:axId val="548278184"/>
      </c:barChart>
      <c:catAx>
        <c:axId val="54827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8184"/>
        <c:crosses val="autoZero"/>
        <c:auto val="1"/>
        <c:lblAlgn val="ctr"/>
        <c:lblOffset val="100"/>
        <c:noMultiLvlLbl val="0"/>
      </c:catAx>
      <c:valAx>
        <c:axId val="54827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8.1360299999999999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79752"/>
        <c:axId val="548277008"/>
      </c:barChart>
      <c:catAx>
        <c:axId val="54827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7008"/>
        <c:crosses val="autoZero"/>
        <c:auto val="1"/>
        <c:lblAlgn val="ctr"/>
        <c:lblOffset val="100"/>
        <c:noMultiLvlLbl val="0"/>
      </c:catAx>
      <c:valAx>
        <c:axId val="54827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81.622</c:v>
                </c:pt>
                <c:pt idx="1">
                  <c:v>6.4829999999999997</c:v>
                </c:pt>
                <c:pt idx="2">
                  <c:v>11.895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277792"/>
        <c:axId val="548277400"/>
      </c:barChart>
      <c:catAx>
        <c:axId val="54827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77400"/>
        <c:crosses val="autoZero"/>
        <c:auto val="1"/>
        <c:lblAlgn val="ctr"/>
        <c:lblOffset val="100"/>
        <c:noMultiLvlLbl val="0"/>
      </c:catAx>
      <c:valAx>
        <c:axId val="54827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7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1255.2539999999999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9275080"/>
        <c:axId val="719276256"/>
      </c:barChart>
      <c:catAx>
        <c:axId val="71927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276256"/>
        <c:crosses val="autoZero"/>
        <c:auto val="1"/>
        <c:lblAlgn val="ctr"/>
        <c:lblOffset val="100"/>
        <c:noMultiLvlLbl val="0"/>
      </c:catAx>
      <c:valAx>
        <c:axId val="719276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927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31.960184000000002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9274688"/>
        <c:axId val="719273120"/>
      </c:barChart>
      <c:catAx>
        <c:axId val="7192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273120"/>
        <c:crosses val="autoZero"/>
        <c:auto val="1"/>
        <c:lblAlgn val="ctr"/>
        <c:lblOffset val="100"/>
        <c:noMultiLvlLbl val="0"/>
      </c:catAx>
      <c:valAx>
        <c:axId val="719273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92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219.82306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9275472"/>
        <c:axId val="719273904"/>
      </c:barChart>
      <c:catAx>
        <c:axId val="71927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273904"/>
        <c:crosses val="autoZero"/>
        <c:auto val="1"/>
        <c:lblAlgn val="ctr"/>
        <c:lblOffset val="100"/>
        <c:noMultiLvlLbl val="0"/>
      </c:catAx>
      <c:valAx>
        <c:axId val="71927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927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1.4907961999999999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3379800"/>
        <c:axId val="723381760"/>
      </c:barChart>
      <c:catAx>
        <c:axId val="72337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3381760"/>
        <c:crosses val="autoZero"/>
        <c:auto val="1"/>
        <c:lblAlgn val="ctr"/>
        <c:lblOffset val="100"/>
        <c:noMultiLvlLbl val="0"/>
      </c:catAx>
      <c:valAx>
        <c:axId val="72338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337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3029.5803000000001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85840"/>
        <c:axId val="401382312"/>
      </c:barChart>
      <c:catAx>
        <c:axId val="4013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82312"/>
        <c:crosses val="autoZero"/>
        <c:auto val="1"/>
        <c:lblAlgn val="ctr"/>
        <c:lblOffset val="100"/>
        <c:noMultiLvlLbl val="0"/>
      </c:catAx>
      <c:valAx>
        <c:axId val="40138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6.1964629999999996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83488"/>
        <c:axId val="401383880"/>
      </c:barChart>
      <c:catAx>
        <c:axId val="40138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83880"/>
        <c:crosses val="autoZero"/>
        <c:auto val="1"/>
        <c:lblAlgn val="ctr"/>
        <c:lblOffset val="100"/>
        <c:noMultiLvlLbl val="0"/>
      </c:catAx>
      <c:valAx>
        <c:axId val="40138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0.63820399999999999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83096"/>
        <c:axId val="401384272"/>
      </c:barChart>
      <c:catAx>
        <c:axId val="4013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84272"/>
        <c:crosses val="autoZero"/>
        <c:auto val="1"/>
        <c:lblAlgn val="ctr"/>
        <c:lblOffset val="100"/>
        <c:noMultiLvlLbl val="0"/>
      </c:catAx>
      <c:valAx>
        <c:axId val="40138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77.029494999999997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84800"/>
        <c:axId val="215284408"/>
      </c:barChart>
      <c:catAx>
        <c:axId val="2152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84408"/>
        <c:crosses val="autoZero"/>
        <c:auto val="1"/>
        <c:lblAlgn val="ctr"/>
        <c:lblOffset val="100"/>
        <c:noMultiLvlLbl val="0"/>
      </c:catAx>
      <c:valAx>
        <c:axId val="21528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8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0.72533417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85584"/>
        <c:axId val="215283624"/>
      </c:barChart>
      <c:catAx>
        <c:axId val="21528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83624"/>
        <c:crosses val="autoZero"/>
        <c:auto val="1"/>
        <c:lblAlgn val="ctr"/>
        <c:lblOffset val="100"/>
        <c:noMultiLvlLbl val="0"/>
      </c:catAx>
      <c:valAx>
        <c:axId val="21528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8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8.2564329999999995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86760"/>
        <c:axId val="215287152"/>
      </c:barChart>
      <c:catAx>
        <c:axId val="21528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87152"/>
        <c:crosses val="autoZero"/>
        <c:auto val="1"/>
        <c:lblAlgn val="ctr"/>
        <c:lblOffset val="100"/>
        <c:noMultiLvlLbl val="0"/>
      </c:catAx>
      <c:valAx>
        <c:axId val="21528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8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0.63820399999999999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5284016"/>
        <c:axId val="723381368"/>
      </c:barChart>
      <c:catAx>
        <c:axId val="21528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3381368"/>
        <c:crosses val="autoZero"/>
        <c:auto val="1"/>
        <c:lblAlgn val="ctr"/>
        <c:lblOffset val="100"/>
        <c:noMultiLvlLbl val="0"/>
      </c:catAx>
      <c:valAx>
        <c:axId val="72338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528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282.80545000000001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3380976"/>
        <c:axId val="723378624"/>
      </c:barChart>
      <c:catAx>
        <c:axId val="72338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3378624"/>
        <c:crosses val="autoZero"/>
        <c:auto val="1"/>
        <c:lblAlgn val="ctr"/>
        <c:lblOffset val="100"/>
        <c:noMultiLvlLbl val="0"/>
      </c:catAx>
      <c:valAx>
        <c:axId val="72337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338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3.5858762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443464"/>
        <c:axId val="818443856"/>
      </c:barChart>
      <c:catAx>
        <c:axId val="81844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443856"/>
        <c:crosses val="autoZero"/>
        <c:auto val="1"/>
        <c:lblAlgn val="ctr"/>
        <c:lblOffset val="100"/>
        <c:noMultiLvlLbl val="0"/>
      </c:catAx>
      <c:valAx>
        <c:axId val="81844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44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정영은, ID : H1310295)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09일 09:59:32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2100</v>
      </c>
      <c r="C6" s="59">
        <f>'DRIs DATA 입력'!C6</f>
        <v>1255.2539999999999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33.993586999999998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10.714625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81.622</v>
      </c>
      <c r="G8" s="59">
        <f>'DRIs DATA 입력'!G8</f>
        <v>6.4829999999999997</v>
      </c>
      <c r="H8" s="59">
        <f>'DRIs DATA 입력'!H8</f>
        <v>11.895</v>
      </c>
      <c r="I8" s="46"/>
      <c r="J8" s="59" t="s">
        <v>216</v>
      </c>
      <c r="K8" s="59">
        <f>'DRIs DATA 입력'!K8</f>
        <v>6.3460000000000001</v>
      </c>
      <c r="L8" s="59">
        <f>'DRIs DATA 입력'!L8</f>
        <v>14.279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221.36542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8.1360299999999999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1.4907961999999999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77.029494999999997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31.960184000000002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1.0634102999999999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0.72533417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8.2564329999999995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0.63820399999999999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282.80545000000001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3.5858762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1.0546667999999999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0.29100189999999998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219.82306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643.01940000000002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3029.5803000000001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1451.7074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78.154899999999998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49.439594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6.1964629999999996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5.6234830000000002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248.30501000000001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3.9661503000000004E-3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2.2027337999999999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42.316090000000003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54.455547000000003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3" sqref="E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323</v>
      </c>
      <c r="G1" s="62" t="s">
        <v>324</v>
      </c>
      <c r="H1" s="61" t="s">
        <v>325</v>
      </c>
    </row>
    <row r="3" spans="1:27" x14ac:dyDescent="0.3">
      <c r="A3" s="71" t="s">
        <v>326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276</v>
      </c>
      <c r="F4" s="67"/>
      <c r="G4" s="67"/>
      <c r="H4" s="68"/>
      <c r="J4" s="66" t="s">
        <v>309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290</v>
      </c>
      <c r="V4" s="69"/>
      <c r="W4" s="69"/>
      <c r="X4" s="69"/>
      <c r="Y4" s="69"/>
      <c r="Z4" s="69"/>
    </row>
    <row r="5" spans="1:27" x14ac:dyDescent="0.3">
      <c r="A5" s="65"/>
      <c r="B5" s="65" t="s">
        <v>281</v>
      </c>
      <c r="C5" s="65" t="s">
        <v>327</v>
      </c>
      <c r="E5" s="65"/>
      <c r="F5" s="65" t="s">
        <v>50</v>
      </c>
      <c r="G5" s="65" t="s">
        <v>300</v>
      </c>
      <c r="H5" s="65" t="s">
        <v>46</v>
      </c>
      <c r="J5" s="65"/>
      <c r="K5" s="65" t="s">
        <v>296</v>
      </c>
      <c r="L5" s="65" t="s">
        <v>328</v>
      </c>
      <c r="N5" s="65"/>
      <c r="O5" s="65" t="s">
        <v>282</v>
      </c>
      <c r="P5" s="65" t="s">
        <v>294</v>
      </c>
      <c r="Q5" s="65" t="s">
        <v>291</v>
      </c>
      <c r="R5" s="65" t="s">
        <v>277</v>
      </c>
      <c r="S5" s="65" t="s">
        <v>327</v>
      </c>
      <c r="U5" s="65"/>
      <c r="V5" s="65" t="s">
        <v>282</v>
      </c>
      <c r="W5" s="65" t="s">
        <v>294</v>
      </c>
      <c r="X5" s="65" t="s">
        <v>291</v>
      </c>
      <c r="Y5" s="65" t="s">
        <v>277</v>
      </c>
      <c r="Z5" s="65" t="s">
        <v>327</v>
      </c>
    </row>
    <row r="6" spans="1:27" x14ac:dyDescent="0.3">
      <c r="A6" s="65" t="s">
        <v>280</v>
      </c>
      <c r="B6" s="65">
        <v>2100</v>
      </c>
      <c r="C6" s="65">
        <v>1255.2539999999999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301</v>
      </c>
      <c r="O6" s="65">
        <v>45</v>
      </c>
      <c r="P6" s="65">
        <v>55</v>
      </c>
      <c r="Q6" s="65">
        <v>0</v>
      </c>
      <c r="R6" s="65">
        <v>0</v>
      </c>
      <c r="S6" s="65">
        <v>33.993586999999998</v>
      </c>
      <c r="U6" s="65" t="s">
        <v>310</v>
      </c>
      <c r="V6" s="65">
        <v>0</v>
      </c>
      <c r="W6" s="65">
        <v>0</v>
      </c>
      <c r="X6" s="65">
        <v>20</v>
      </c>
      <c r="Y6" s="65">
        <v>0</v>
      </c>
      <c r="Z6" s="65">
        <v>10.714625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27" x14ac:dyDescent="0.3">
      <c r="E8" s="65" t="s">
        <v>292</v>
      </c>
      <c r="F8" s="65">
        <v>81.622</v>
      </c>
      <c r="G8" s="65">
        <v>6.4829999999999997</v>
      </c>
      <c r="H8" s="65">
        <v>11.895</v>
      </c>
      <c r="J8" s="65" t="s">
        <v>292</v>
      </c>
      <c r="K8" s="65">
        <v>6.3460000000000001</v>
      </c>
      <c r="L8" s="65">
        <v>14.279</v>
      </c>
    </row>
    <row r="13" spans="1:27" x14ac:dyDescent="0.3">
      <c r="A13" s="70" t="s">
        <v>329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312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313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294</v>
      </c>
      <c r="D15" s="65" t="s">
        <v>291</v>
      </c>
      <c r="E15" s="65" t="s">
        <v>277</v>
      </c>
      <c r="F15" s="65" t="s">
        <v>327</v>
      </c>
      <c r="H15" s="65"/>
      <c r="I15" s="65" t="s">
        <v>282</v>
      </c>
      <c r="J15" s="65" t="s">
        <v>294</v>
      </c>
      <c r="K15" s="65" t="s">
        <v>291</v>
      </c>
      <c r="L15" s="65" t="s">
        <v>277</v>
      </c>
      <c r="M15" s="65" t="s">
        <v>327</v>
      </c>
      <c r="O15" s="65"/>
      <c r="P15" s="65" t="s">
        <v>282</v>
      </c>
      <c r="Q15" s="65" t="s">
        <v>294</v>
      </c>
      <c r="R15" s="65" t="s">
        <v>291</v>
      </c>
      <c r="S15" s="65" t="s">
        <v>277</v>
      </c>
      <c r="T15" s="65" t="s">
        <v>327</v>
      </c>
      <c r="V15" s="65"/>
      <c r="W15" s="65" t="s">
        <v>282</v>
      </c>
      <c r="X15" s="65" t="s">
        <v>294</v>
      </c>
      <c r="Y15" s="65" t="s">
        <v>291</v>
      </c>
      <c r="Z15" s="65" t="s">
        <v>277</v>
      </c>
      <c r="AA15" s="65" t="s">
        <v>327</v>
      </c>
    </row>
    <row r="16" spans="1:27" x14ac:dyDescent="0.3">
      <c r="A16" s="65" t="s">
        <v>303</v>
      </c>
      <c r="B16" s="65">
        <v>460</v>
      </c>
      <c r="C16" s="65">
        <v>650</v>
      </c>
      <c r="D16" s="65">
        <v>0</v>
      </c>
      <c r="E16" s="65">
        <v>2300</v>
      </c>
      <c r="F16" s="65">
        <v>221.36542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8.1360299999999999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1.4907961999999999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77.029494999999997</v>
      </c>
    </row>
    <row r="23" spans="1:62" x14ac:dyDescent="0.3">
      <c r="A23" s="70" t="s">
        <v>330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284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331</v>
      </c>
      <c r="P24" s="69"/>
      <c r="Q24" s="69"/>
      <c r="R24" s="69"/>
      <c r="S24" s="69"/>
      <c r="T24" s="69"/>
      <c r="V24" s="69" t="s">
        <v>278</v>
      </c>
      <c r="W24" s="69"/>
      <c r="X24" s="69"/>
      <c r="Y24" s="69"/>
      <c r="Z24" s="69"/>
      <c r="AA24" s="69"/>
      <c r="AC24" s="69" t="s">
        <v>297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304</v>
      </c>
      <c r="AY24" s="69"/>
      <c r="AZ24" s="69"/>
      <c r="BA24" s="69"/>
      <c r="BB24" s="69"/>
      <c r="BC24" s="69"/>
      <c r="BE24" s="69" t="s">
        <v>332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294</v>
      </c>
      <c r="D25" s="65" t="s">
        <v>291</v>
      </c>
      <c r="E25" s="65" t="s">
        <v>277</v>
      </c>
      <c r="F25" s="65" t="s">
        <v>327</v>
      </c>
      <c r="H25" s="65"/>
      <c r="I25" s="65" t="s">
        <v>282</v>
      </c>
      <c r="J25" s="65" t="s">
        <v>294</v>
      </c>
      <c r="K25" s="65" t="s">
        <v>291</v>
      </c>
      <c r="L25" s="65" t="s">
        <v>277</v>
      </c>
      <c r="M25" s="65" t="s">
        <v>327</v>
      </c>
      <c r="O25" s="65"/>
      <c r="P25" s="65" t="s">
        <v>282</v>
      </c>
      <c r="Q25" s="65" t="s">
        <v>294</v>
      </c>
      <c r="R25" s="65" t="s">
        <v>291</v>
      </c>
      <c r="S25" s="65" t="s">
        <v>277</v>
      </c>
      <c r="T25" s="65" t="s">
        <v>327</v>
      </c>
      <c r="V25" s="65"/>
      <c r="W25" s="65" t="s">
        <v>282</v>
      </c>
      <c r="X25" s="65" t="s">
        <v>294</v>
      </c>
      <c r="Y25" s="65" t="s">
        <v>291</v>
      </c>
      <c r="Z25" s="65" t="s">
        <v>277</v>
      </c>
      <c r="AA25" s="65" t="s">
        <v>327</v>
      </c>
      <c r="AC25" s="65"/>
      <c r="AD25" s="65" t="s">
        <v>282</v>
      </c>
      <c r="AE25" s="65" t="s">
        <v>294</v>
      </c>
      <c r="AF25" s="65" t="s">
        <v>291</v>
      </c>
      <c r="AG25" s="65" t="s">
        <v>277</v>
      </c>
      <c r="AH25" s="65" t="s">
        <v>327</v>
      </c>
      <c r="AJ25" s="65"/>
      <c r="AK25" s="65" t="s">
        <v>282</v>
      </c>
      <c r="AL25" s="65" t="s">
        <v>294</v>
      </c>
      <c r="AM25" s="65" t="s">
        <v>291</v>
      </c>
      <c r="AN25" s="65" t="s">
        <v>277</v>
      </c>
      <c r="AO25" s="65" t="s">
        <v>327</v>
      </c>
      <c r="AQ25" s="65"/>
      <c r="AR25" s="65" t="s">
        <v>282</v>
      </c>
      <c r="AS25" s="65" t="s">
        <v>294</v>
      </c>
      <c r="AT25" s="65" t="s">
        <v>291</v>
      </c>
      <c r="AU25" s="65" t="s">
        <v>277</v>
      </c>
      <c r="AV25" s="65" t="s">
        <v>327</v>
      </c>
      <c r="AX25" s="65"/>
      <c r="AY25" s="65" t="s">
        <v>282</v>
      </c>
      <c r="AZ25" s="65" t="s">
        <v>294</v>
      </c>
      <c r="BA25" s="65" t="s">
        <v>291</v>
      </c>
      <c r="BB25" s="65" t="s">
        <v>277</v>
      </c>
      <c r="BC25" s="65" t="s">
        <v>327</v>
      </c>
      <c r="BE25" s="65"/>
      <c r="BF25" s="65" t="s">
        <v>282</v>
      </c>
      <c r="BG25" s="65" t="s">
        <v>294</v>
      </c>
      <c r="BH25" s="65" t="s">
        <v>291</v>
      </c>
      <c r="BI25" s="65" t="s">
        <v>277</v>
      </c>
      <c r="BJ25" s="65" t="s">
        <v>327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31.960184000000002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1.0634102999999999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0.72533417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8.2564329999999995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0.63820399999999999</v>
      </c>
      <c r="AJ26" s="65" t="s">
        <v>333</v>
      </c>
      <c r="AK26" s="65">
        <v>320</v>
      </c>
      <c r="AL26" s="65">
        <v>400</v>
      </c>
      <c r="AM26" s="65">
        <v>0</v>
      </c>
      <c r="AN26" s="65">
        <v>1000</v>
      </c>
      <c r="AO26" s="65">
        <v>282.80545000000001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3.5858762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1.0546667999999999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0.29100189999999998</v>
      </c>
    </row>
    <row r="33" spans="1:68" x14ac:dyDescent="0.3">
      <c r="A33" s="70" t="s">
        <v>287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315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288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334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294</v>
      </c>
      <c r="D35" s="65" t="s">
        <v>291</v>
      </c>
      <c r="E35" s="65" t="s">
        <v>277</v>
      </c>
      <c r="F35" s="65" t="s">
        <v>327</v>
      </c>
      <c r="H35" s="65"/>
      <c r="I35" s="65" t="s">
        <v>282</v>
      </c>
      <c r="J35" s="65" t="s">
        <v>294</v>
      </c>
      <c r="K35" s="65" t="s">
        <v>291</v>
      </c>
      <c r="L35" s="65" t="s">
        <v>277</v>
      </c>
      <c r="M35" s="65" t="s">
        <v>327</v>
      </c>
      <c r="O35" s="65"/>
      <c r="P35" s="65" t="s">
        <v>282</v>
      </c>
      <c r="Q35" s="65" t="s">
        <v>294</v>
      </c>
      <c r="R35" s="65" t="s">
        <v>291</v>
      </c>
      <c r="S35" s="65" t="s">
        <v>277</v>
      </c>
      <c r="T35" s="65" t="s">
        <v>327</v>
      </c>
      <c r="V35" s="65"/>
      <c r="W35" s="65" t="s">
        <v>282</v>
      </c>
      <c r="X35" s="65" t="s">
        <v>294</v>
      </c>
      <c r="Y35" s="65" t="s">
        <v>291</v>
      </c>
      <c r="Z35" s="65" t="s">
        <v>277</v>
      </c>
      <c r="AA35" s="65" t="s">
        <v>327</v>
      </c>
      <c r="AC35" s="65"/>
      <c r="AD35" s="65" t="s">
        <v>282</v>
      </c>
      <c r="AE35" s="65" t="s">
        <v>294</v>
      </c>
      <c r="AF35" s="65" t="s">
        <v>291</v>
      </c>
      <c r="AG35" s="65" t="s">
        <v>277</v>
      </c>
      <c r="AH35" s="65" t="s">
        <v>327</v>
      </c>
      <c r="AJ35" s="65"/>
      <c r="AK35" s="65" t="s">
        <v>282</v>
      </c>
      <c r="AL35" s="65" t="s">
        <v>294</v>
      </c>
      <c r="AM35" s="65" t="s">
        <v>291</v>
      </c>
      <c r="AN35" s="65" t="s">
        <v>277</v>
      </c>
      <c r="AO35" s="65" t="s">
        <v>327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219.82306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643.01940000000002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3029.5803000000001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1451.7074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78.154899999999998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49.439594</v>
      </c>
    </row>
    <row r="43" spans="1:68" x14ac:dyDescent="0.3">
      <c r="A43" s="70" t="s">
        <v>295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306</v>
      </c>
      <c r="B44" s="69"/>
      <c r="C44" s="69"/>
      <c r="D44" s="69"/>
      <c r="E44" s="69"/>
      <c r="F44" s="69"/>
      <c r="H44" s="69" t="s">
        <v>298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318</v>
      </c>
      <c r="AD44" s="69"/>
      <c r="AE44" s="69"/>
      <c r="AF44" s="69"/>
      <c r="AG44" s="69"/>
      <c r="AH44" s="69"/>
      <c r="AJ44" s="69" t="s">
        <v>336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307</v>
      </c>
      <c r="AY44" s="69"/>
      <c r="AZ44" s="69"/>
      <c r="BA44" s="69"/>
      <c r="BB44" s="69"/>
      <c r="BC44" s="69"/>
      <c r="BE44" s="69" t="s">
        <v>319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294</v>
      </c>
      <c r="D45" s="65" t="s">
        <v>291</v>
      </c>
      <c r="E45" s="65" t="s">
        <v>277</v>
      </c>
      <c r="F45" s="65" t="s">
        <v>327</v>
      </c>
      <c r="H45" s="65"/>
      <c r="I45" s="65" t="s">
        <v>282</v>
      </c>
      <c r="J45" s="65" t="s">
        <v>294</v>
      </c>
      <c r="K45" s="65" t="s">
        <v>291</v>
      </c>
      <c r="L45" s="65" t="s">
        <v>277</v>
      </c>
      <c r="M45" s="65" t="s">
        <v>327</v>
      </c>
      <c r="O45" s="65"/>
      <c r="P45" s="65" t="s">
        <v>282</v>
      </c>
      <c r="Q45" s="65" t="s">
        <v>294</v>
      </c>
      <c r="R45" s="65" t="s">
        <v>291</v>
      </c>
      <c r="S45" s="65" t="s">
        <v>277</v>
      </c>
      <c r="T45" s="65" t="s">
        <v>327</v>
      </c>
      <c r="V45" s="65"/>
      <c r="W45" s="65" t="s">
        <v>282</v>
      </c>
      <c r="X45" s="65" t="s">
        <v>294</v>
      </c>
      <c r="Y45" s="65" t="s">
        <v>291</v>
      </c>
      <c r="Z45" s="65" t="s">
        <v>277</v>
      </c>
      <c r="AA45" s="65" t="s">
        <v>327</v>
      </c>
      <c r="AC45" s="65"/>
      <c r="AD45" s="65" t="s">
        <v>282</v>
      </c>
      <c r="AE45" s="65" t="s">
        <v>294</v>
      </c>
      <c r="AF45" s="65" t="s">
        <v>291</v>
      </c>
      <c r="AG45" s="65" t="s">
        <v>277</v>
      </c>
      <c r="AH45" s="65" t="s">
        <v>327</v>
      </c>
      <c r="AJ45" s="65"/>
      <c r="AK45" s="65" t="s">
        <v>282</v>
      </c>
      <c r="AL45" s="65" t="s">
        <v>294</v>
      </c>
      <c r="AM45" s="65" t="s">
        <v>291</v>
      </c>
      <c r="AN45" s="65" t="s">
        <v>277</v>
      </c>
      <c r="AO45" s="65" t="s">
        <v>327</v>
      </c>
      <c r="AQ45" s="65"/>
      <c r="AR45" s="65" t="s">
        <v>282</v>
      </c>
      <c r="AS45" s="65" t="s">
        <v>294</v>
      </c>
      <c r="AT45" s="65" t="s">
        <v>291</v>
      </c>
      <c r="AU45" s="65" t="s">
        <v>277</v>
      </c>
      <c r="AV45" s="65" t="s">
        <v>327</v>
      </c>
      <c r="AX45" s="65"/>
      <c r="AY45" s="65" t="s">
        <v>282</v>
      </c>
      <c r="AZ45" s="65" t="s">
        <v>294</v>
      </c>
      <c r="BA45" s="65" t="s">
        <v>291</v>
      </c>
      <c r="BB45" s="65" t="s">
        <v>277</v>
      </c>
      <c r="BC45" s="65" t="s">
        <v>327</v>
      </c>
      <c r="BE45" s="65"/>
      <c r="BF45" s="65" t="s">
        <v>282</v>
      </c>
      <c r="BG45" s="65" t="s">
        <v>294</v>
      </c>
      <c r="BH45" s="65" t="s">
        <v>291</v>
      </c>
      <c r="BI45" s="65" t="s">
        <v>277</v>
      </c>
      <c r="BJ45" s="65" t="s">
        <v>327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6.1964629999999996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5.6234830000000002</v>
      </c>
      <c r="O46" s="65" t="s">
        <v>279</v>
      </c>
      <c r="P46" s="65">
        <v>600</v>
      </c>
      <c r="Q46" s="65">
        <v>800</v>
      </c>
      <c r="R46" s="65">
        <v>0</v>
      </c>
      <c r="S46" s="65">
        <v>10000</v>
      </c>
      <c r="T46" s="65">
        <v>248.30501000000001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3.9661503000000004E-3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2.2027337999999999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42.316090000000003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54.455547000000003</v>
      </c>
      <c r="AX46" s="65" t="s">
        <v>308</v>
      </c>
      <c r="AY46" s="65"/>
      <c r="AZ46" s="65"/>
      <c r="BA46" s="65"/>
      <c r="BB46" s="65"/>
      <c r="BC46" s="65"/>
      <c r="BE46" s="65" t="s">
        <v>299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320</v>
      </c>
      <c r="B2" s="61" t="s">
        <v>321</v>
      </c>
      <c r="C2" s="61" t="s">
        <v>322</v>
      </c>
      <c r="D2" s="61">
        <v>28</v>
      </c>
      <c r="E2" s="61">
        <v>1255.2539999999999</v>
      </c>
      <c r="F2" s="61">
        <v>233.25688</v>
      </c>
      <c r="G2" s="61">
        <v>18.527187000000001</v>
      </c>
      <c r="H2" s="61">
        <v>10.600391999999999</v>
      </c>
      <c r="I2" s="61">
        <v>7.9267940000000001</v>
      </c>
      <c r="J2" s="61">
        <v>33.993586999999998</v>
      </c>
      <c r="K2" s="61">
        <v>21.87631</v>
      </c>
      <c r="L2" s="61">
        <v>12.117276</v>
      </c>
      <c r="M2" s="61">
        <v>10.714625</v>
      </c>
      <c r="N2" s="61">
        <v>0.79175364999999998</v>
      </c>
      <c r="O2" s="61">
        <v>4.9073577000000004</v>
      </c>
      <c r="P2" s="61">
        <v>430.32506999999998</v>
      </c>
      <c r="Q2" s="61">
        <v>12.480207999999999</v>
      </c>
      <c r="R2" s="61">
        <v>221.36542</v>
      </c>
      <c r="S2" s="61">
        <v>44.665349999999997</v>
      </c>
      <c r="T2" s="61">
        <v>2120.4011</v>
      </c>
      <c r="U2" s="61">
        <v>1.4907961999999999</v>
      </c>
      <c r="V2" s="61">
        <v>8.1360299999999999</v>
      </c>
      <c r="W2" s="61">
        <v>77.029494999999997</v>
      </c>
      <c r="X2" s="61">
        <v>31.960184000000002</v>
      </c>
      <c r="Y2" s="61">
        <v>1.0634102999999999</v>
      </c>
      <c r="Z2" s="61">
        <v>0.72533417</v>
      </c>
      <c r="AA2" s="61">
        <v>8.2564329999999995</v>
      </c>
      <c r="AB2" s="61">
        <v>0.63820399999999999</v>
      </c>
      <c r="AC2" s="61">
        <v>282.80545000000001</v>
      </c>
      <c r="AD2" s="61">
        <v>3.5858762</v>
      </c>
      <c r="AE2" s="61">
        <v>1.0546667999999999</v>
      </c>
      <c r="AF2" s="61">
        <v>0.29100189999999998</v>
      </c>
      <c r="AG2" s="61">
        <v>219.82306</v>
      </c>
      <c r="AH2" s="61">
        <v>117.09426999999999</v>
      </c>
      <c r="AI2" s="61">
        <v>102.72879</v>
      </c>
      <c r="AJ2" s="61">
        <v>643.01940000000002</v>
      </c>
      <c r="AK2" s="61">
        <v>3029.5803000000001</v>
      </c>
      <c r="AL2" s="61">
        <v>78.154899999999998</v>
      </c>
      <c r="AM2" s="61">
        <v>1451.7074</v>
      </c>
      <c r="AN2" s="61">
        <v>49.439594</v>
      </c>
      <c r="AO2" s="61">
        <v>6.1964629999999996</v>
      </c>
      <c r="AP2" s="61">
        <v>4.5560200000000002</v>
      </c>
      <c r="AQ2" s="61">
        <v>1.6404436</v>
      </c>
      <c r="AR2" s="61">
        <v>5.6234830000000002</v>
      </c>
      <c r="AS2" s="61">
        <v>248.30501000000001</v>
      </c>
      <c r="AT2" s="61">
        <v>3.9661503000000004E-3</v>
      </c>
      <c r="AU2" s="61">
        <v>2.2027337999999999</v>
      </c>
      <c r="AV2" s="61">
        <v>42.316090000000003</v>
      </c>
      <c r="AW2" s="61">
        <v>54.455547000000003</v>
      </c>
      <c r="AX2" s="61">
        <v>2.5185310999999998E-2</v>
      </c>
      <c r="AY2" s="61">
        <v>0.59835799999999995</v>
      </c>
      <c r="AZ2" s="61">
        <v>158.80414999999999</v>
      </c>
      <c r="BA2" s="61">
        <v>12.504009999999999</v>
      </c>
      <c r="BB2" s="61">
        <v>4.0030007000000003</v>
      </c>
      <c r="BC2" s="61">
        <v>4.5589380000000004</v>
      </c>
      <c r="BD2" s="61">
        <v>3.9411757000000001</v>
      </c>
      <c r="BE2" s="61">
        <v>0.19002984000000001</v>
      </c>
      <c r="BF2" s="61">
        <v>0.79371860000000005</v>
      </c>
      <c r="BG2" s="61">
        <v>1.1518281E-3</v>
      </c>
      <c r="BH2" s="61">
        <v>1.1631465000000001E-2</v>
      </c>
      <c r="BI2" s="61">
        <v>8.7198880000000003E-3</v>
      </c>
      <c r="BJ2" s="61">
        <v>2.9306143999999999E-2</v>
      </c>
      <c r="BK2" s="61">
        <v>8.8602166000000004E-5</v>
      </c>
      <c r="BL2" s="61">
        <v>0.16541330000000001</v>
      </c>
      <c r="BM2" s="61">
        <v>2.0030220000000001</v>
      </c>
      <c r="BN2" s="61">
        <v>0.64353853000000005</v>
      </c>
      <c r="BO2" s="61">
        <v>36.909312999999997</v>
      </c>
      <c r="BP2" s="61">
        <v>5.9854909999999997</v>
      </c>
      <c r="BQ2" s="61">
        <v>11.021478999999999</v>
      </c>
      <c r="BR2" s="61">
        <v>41.491076999999997</v>
      </c>
      <c r="BS2" s="61">
        <v>19.232271000000001</v>
      </c>
      <c r="BT2" s="61">
        <v>7.5822797</v>
      </c>
      <c r="BU2" s="61">
        <v>4.3580630000000002E-2</v>
      </c>
      <c r="BV2" s="61">
        <v>3.6845186000000001E-3</v>
      </c>
      <c r="BW2" s="61">
        <v>0.47851961999999998</v>
      </c>
      <c r="BX2" s="61">
        <v>0.72279435000000003</v>
      </c>
      <c r="BY2" s="61">
        <v>4.9849253000000003E-2</v>
      </c>
      <c r="BZ2" s="61">
        <v>1.2401196E-4</v>
      </c>
      <c r="CA2" s="61">
        <v>0.59494720000000001</v>
      </c>
      <c r="CB2" s="61">
        <v>1.4784000000000001E-7</v>
      </c>
      <c r="CC2" s="61">
        <v>3.8304664000000002E-2</v>
      </c>
      <c r="CD2" s="61">
        <v>0.54251799999999994</v>
      </c>
      <c r="CE2" s="61">
        <v>1.057613E-2</v>
      </c>
      <c r="CF2" s="61">
        <v>8.6920045000000001E-2</v>
      </c>
      <c r="CG2" s="61">
        <v>0</v>
      </c>
      <c r="CH2" s="61">
        <v>8.4002290000000004E-3</v>
      </c>
      <c r="CI2" s="61">
        <v>7.0223999999999997E-7</v>
      </c>
      <c r="CJ2" s="61">
        <v>1.2569919000000001</v>
      </c>
      <c r="CK2" s="61">
        <v>1.8505085E-3</v>
      </c>
      <c r="CL2" s="61">
        <v>0.56614673000000004</v>
      </c>
      <c r="CM2" s="61">
        <v>1.8363560000000001</v>
      </c>
      <c r="CN2" s="61">
        <v>1294.0630000000001</v>
      </c>
      <c r="CO2" s="61">
        <v>2167.5862000000002</v>
      </c>
      <c r="CP2" s="61">
        <v>787.76355000000001</v>
      </c>
      <c r="CQ2" s="61">
        <v>409.09041999999999</v>
      </c>
      <c r="CR2" s="61">
        <v>216.99799999999999</v>
      </c>
      <c r="CS2" s="61">
        <v>327.87668000000002</v>
      </c>
      <c r="CT2" s="61">
        <v>1231.2068999999999</v>
      </c>
      <c r="CU2" s="61">
        <v>591.54443000000003</v>
      </c>
      <c r="CV2" s="61">
        <v>1112.0056999999999</v>
      </c>
      <c r="CW2" s="61">
        <v>611.26660000000004</v>
      </c>
      <c r="CX2" s="61">
        <v>188.39694</v>
      </c>
      <c r="CY2" s="61">
        <v>1819.2687000000001</v>
      </c>
      <c r="CZ2" s="61">
        <v>692.88639999999998</v>
      </c>
      <c r="DA2" s="61">
        <v>1683.8047999999999</v>
      </c>
      <c r="DB2" s="61">
        <v>1913.5651</v>
      </c>
      <c r="DC2" s="61">
        <v>2115.4385000000002</v>
      </c>
      <c r="DD2" s="61">
        <v>3508.875</v>
      </c>
      <c r="DE2" s="61">
        <v>488.69927999999999</v>
      </c>
      <c r="DF2" s="61">
        <v>2634.0783999999999</v>
      </c>
      <c r="DG2" s="61">
        <v>762.00134000000003</v>
      </c>
      <c r="DH2" s="61">
        <v>37.773147999999999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12.504009999999999</v>
      </c>
      <c r="B6">
        <f>BB2</f>
        <v>4.0030007000000003</v>
      </c>
      <c r="C6">
        <f>BC2</f>
        <v>4.5589380000000004</v>
      </c>
      <c r="D6">
        <f>BD2</f>
        <v>3.9411757000000001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34615</v>
      </c>
      <c r="C2" s="56">
        <f ca="1">YEAR(TODAY())-YEAR(B2)+IF(TODAY()&gt;=DATE(YEAR(TODAY()),MONTH(B2),DAY(B2)),0,-1)</f>
        <v>28</v>
      </c>
      <c r="E2" s="52">
        <v>165.3</v>
      </c>
      <c r="F2" s="53" t="s">
        <v>39</v>
      </c>
      <c r="G2" s="52">
        <v>76.099999999999994</v>
      </c>
      <c r="H2" s="51" t="s">
        <v>41</v>
      </c>
      <c r="I2" s="72">
        <f>ROUND(G3/E3^2,1)</f>
        <v>27.9</v>
      </c>
    </row>
    <row r="3" spans="1:9" x14ac:dyDescent="0.3">
      <c r="E3" s="51">
        <f>E2/100</f>
        <v>1.653</v>
      </c>
      <c r="F3" s="51" t="s">
        <v>40</v>
      </c>
      <c r="G3" s="51">
        <f>G2</f>
        <v>76.099999999999994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정영은, ID : H1310295)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09일 09:59:32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45146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28</v>
      </c>
      <c r="G12" s="137"/>
      <c r="H12" s="137"/>
      <c r="I12" s="137"/>
      <c r="K12" s="128">
        <f>'개인정보 및 신체계측 입력'!E2</f>
        <v>165.3</v>
      </c>
      <c r="L12" s="129"/>
      <c r="M12" s="122">
        <f>'개인정보 및 신체계측 입력'!G2</f>
        <v>76.099999999999994</v>
      </c>
      <c r="N12" s="123"/>
      <c r="O12" s="118" t="s">
        <v>271</v>
      </c>
      <c r="P12" s="112"/>
      <c r="Q12" s="115">
        <f>'개인정보 및 신체계측 입력'!I2</f>
        <v>27.9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정영은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81.622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6.4829999999999997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11.895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14.3</v>
      </c>
      <c r="L72" s="36" t="s">
        <v>53</v>
      </c>
      <c r="M72" s="36">
        <f>ROUND('DRIs DATA'!K8,1)</f>
        <v>6.3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29.52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67.8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31.96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42.55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27.48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201.97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61.96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2100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2023-08-09T01:02:12Z</dcterms:modified>
</cp:coreProperties>
</file>