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<sst xmlns="http://schemas.openxmlformats.org/spreadsheetml/2006/main" count="692" uniqueCount="339">
  <si>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</si>
  <si>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</si>
  <si>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</si>
  <si>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</si>
  <si>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</si>
  <si>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</si>
  <si>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</si>
  <si>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</si>
  <si>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</si>
  <si>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</si>
  <si>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</si>
  <si>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</si>
  <si>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</si>
  <si>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</si>
  <si>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</si>
  <si>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</si>
  <si>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</si>
  <si>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</si>
  <si>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</si>
  <si>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</si>
  <si>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</si>
  <si>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</si>
  <si>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</si>
  <si>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</si>
  <si>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</si>
  <si>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</si>
  <si>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</si>
  <si>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</si>
  <si>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</si>
  <si>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</si>
  <si>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</si>
  <si>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</si>
  <si>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</si>
  <si>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</si>
  <si>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</si>
  <si>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</si>
  <si>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</si>
  <si>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</si>
  <si>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</si>
  <si>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</si>
  <si>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</si>
  <si>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</si>
  <si>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</si>
  <si>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</si>
  <si>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</si>
  <si>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</si>
  <si>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</si>
  <si>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</si>
  <si>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</si>
  <si>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</si>
  <si>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</si>
  <si>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</si>
  <si>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</si>
  <si>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</si>
  <si>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</si>
  <si>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</si>
  <si>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</si>
  <si>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</si>
  <si>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</si>
  <si>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</si>
  <si>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</si>
  <si>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</si>
  <si>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</si>
  <si>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</si>
  <si>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</si>
  <si>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</si>
  <si>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</si>
  <si>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</si>
  <si>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</si>
  <si>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</si>
  <si>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</si>
  <si>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</si>
  <si>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</si>
  <si>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</si>
  <si>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</si>
  <si>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</si>
  <si>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</si>
  <si>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</si>
  <si>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</si>
  <si>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</si>
  <si>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</si>
  <si>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</si>
  <si>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</si>
  <si>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</si>
  <si>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</si>
  <si>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</si>
  <si>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</si>
  <si>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</si>
  <si>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</si>
  <si>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</si>
  <si>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</si>
  <si>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</si>
  <si>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</si>
  <si>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</si>
  <si>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</si>
  <si>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</si>
  <si>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</si>
  <si>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</si>
  <si>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</si>
  <si>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</si>
  <si>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</si>
  <si>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</si>
  <si>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</si>
  <si>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</si>
  <si>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</si>
  <si>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</si>
  <si>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</si>
  <si>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</si>
  <si>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</si>
  <si>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</si>
  <si>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</si>
  <si>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</si>
  <si>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</si>
  <si>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</si>
  <si>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</si>
  <si>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</si>
  <si>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</si>
  <si>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</si>
  <si>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</si>
  <si>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</si>
  <si>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</si>
  <si>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</si>
  <si>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</si>
  <si>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</si>
  <si>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</si>
  <si>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</si>
  <si>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</si>
  <si>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</si>
  <si>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</si>
  <si>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</si>
  <si>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</si>
  <si>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</si>
  <si>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</si>
  <si>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</si>
  <si>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</si>
  <si>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</si>
  <si>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</si>
  <si>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</si>
  <si>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</si>
  <si>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</si>
  <si>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</si>
  <si>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</si>
  <si>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</si>
  <si>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</si>
  <si>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</si>
  <si>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</si>
  <si>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</si>
  <si>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</si>
  <si>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</si>
  <si>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</si>
  <si>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</si>
  <si>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</si>
  <si>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</si>
  <si>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</si>
  <si>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</si>
  <si>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</si>
  <si>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</si>
  <si>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</si>
  <si>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</si>
  <si>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</si>
  <si>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</si>
  <si>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</si>
  <si>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</si>
  <si>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</si>
  <si>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</si>
  <si>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</si>
  <si>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</si>
  <si>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</si>
  <si>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</si>
  <si>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</si>
  <si>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</si>
  <si>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</si>
  <si>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</si>
  <si>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</si>
  <si>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</si>
  <si>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</si>
  <si>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</si>
  <si>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</si>
  <si>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</si>
  <si>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</si>
  <si>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</si>
  <si>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</si>
  <si>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</si>
  <si>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</si>
  <si>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</si>
  <si>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</si>
  <si>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</si>
  <si>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</si>
  <si>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</si>
  <si>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</si>
  <si>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</si>
  <si>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</si>
  <si>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</si>
  <si>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</si>
  <si>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</si>
  <si>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</si>
  <si>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</si>
  <si>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</si>
  <si>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</si>
  <si>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</si>
  <si>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</si>
  <si>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</si>
  <si>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</si>
  <si>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</si>
  <si>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</si>
  <si>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</si>
  <si>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</si>
  <si>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</si>
  <si>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</si>
  <si>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</si>
  <si>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</si>
  <si>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</si>
  <si>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</si>
  <si>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</si>
  <si>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</si>
  <si>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</si>
  <si>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</si>
  <si>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</si>
  <si>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</si>
  <si>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</si>
  <si>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</si>
  <si>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</si>
  <si>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</si>
  <si>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</si>
  <si>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</si>
  <si>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</si>
  <si>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</si>
  <si>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</si>
  <si>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</si>
  <si>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</si>
  <si>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</si>
  <si>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</si>
  <si>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</si>
  <si>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</si>
  <si>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</si>
  <si>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</si>
  <si>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</si>
  <si>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</si>
  <si>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</si>
  <si>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</si>
  <si>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</si>
  <si>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</si>
  <si>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</si>
  <si>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</si>
  <si>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</si>
  <si>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</si>
  <si>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</si>
  <si>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</si>
  <si>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</si>
  <si>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</si>
  <si>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</si>
  <si>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</si>
  <si>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</si>
  <si>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</si>
  <si>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</si>
  <si>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</si>
  <si>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</si>
  <si>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</si>
  <si>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</si>
  <si>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</si>
  <si>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</si>
  <si>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</si>
  <si>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</si>
  <si>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</si>
  <si>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</si>
  <si>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</si>
  <si>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</si>
  <si>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</si>
  <si>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</si>
  <si>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</si>
  <si>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</si>
  <si>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</si>
  <si>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</si>
  <si>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</si>
  <si>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</si>
  <si>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</si>
  <si>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열량영양소</t>
    <phoneticPr fontId="1" type="noConversion"/>
  </si>
  <si>
    <t>상한섭취량</t>
    <phoneticPr fontId="1" type="noConversion"/>
  </si>
  <si>
    <t>니아신</t>
    <phoneticPr fontId="1" type="noConversion"/>
  </si>
  <si>
    <t>구리(ug/일)</t>
    <phoneticPr fontId="1" type="noConversion"/>
  </si>
  <si>
    <t>에너지(kcal)</t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</si>
  <si>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</si>
  <si>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</si>
  <si>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</si>
  <si>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</si>
  <si>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</si>
  <si>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</si>
  <si>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다량 무기질</t>
    <phoneticPr fontId="1" type="noConversion"/>
  </si>
  <si>
    <t>칼륨</t>
    <phoneticPr fontId="1" type="noConversion"/>
  </si>
  <si>
    <t>식이섬유</t>
    <phoneticPr fontId="1" type="noConversion"/>
  </si>
  <si>
    <t>충분섭취량</t>
    <phoneticPr fontId="1" type="noConversion"/>
  </si>
  <si>
    <t>섭취비율</t>
    <phoneticPr fontId="1" type="noConversion"/>
  </si>
  <si>
    <t>비타민K</t>
    <phoneticPr fontId="1" type="noConversion"/>
  </si>
  <si>
    <t>권장섭취량</t>
    <phoneticPr fontId="1" type="noConversion"/>
  </si>
  <si>
    <t>미량 무기질</t>
    <phoneticPr fontId="1" type="noConversion"/>
  </si>
  <si>
    <t>n-3불포화</t>
    <phoneticPr fontId="1" type="noConversion"/>
  </si>
  <si>
    <t>아연</t>
    <phoneticPr fontId="1" type="noConversion"/>
  </si>
  <si>
    <t>크롬(ug/일)</t>
    <phoneticPr fontId="1" type="noConversion"/>
  </si>
  <si>
    <t>지방</t>
    <phoneticPr fontId="1" type="noConversion"/>
  </si>
  <si>
    <t>단백질(g/일)</t>
    <phoneticPr fontId="1" type="noConversion"/>
  </si>
  <si>
    <t>비타민E</t>
    <phoneticPr fontId="1" type="noConversion"/>
  </si>
  <si>
    <t>비타민A(μg RAE/일)</t>
    <phoneticPr fontId="1" type="noConversion"/>
  </si>
  <si>
    <t>염소</t>
    <phoneticPr fontId="1" type="noConversion"/>
  </si>
  <si>
    <t>철</t>
    <phoneticPr fontId="1" type="noConversion"/>
  </si>
  <si>
    <t>몰리브덴</t>
    <phoneticPr fontId="1" type="noConversion"/>
  </si>
  <si>
    <t>몰리브덴(ug/일)</t>
    <phoneticPr fontId="1" type="noConversion"/>
  </si>
  <si>
    <t>불포화지방산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</si>
  <si>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</si>
  <si>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</si>
  <si>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</si>
  <si>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비타민D</t>
    <phoneticPr fontId="1" type="noConversion"/>
  </si>
  <si>
    <t>엽산</t>
    <phoneticPr fontId="1" type="noConversion"/>
  </si>
  <si>
    <t>칼슘</t>
    <phoneticPr fontId="1" type="noConversion"/>
  </si>
  <si>
    <t>인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</si>
  <si>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</si>
  <si>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</si>
  <si>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</si>
  <si>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</si>
  <si>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</si>
  <si>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</si>
  <si>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섭취량</t>
    <phoneticPr fontId="1" type="noConversion"/>
  </si>
  <si>
    <t>n-6불포화</t>
    <phoneticPr fontId="1" type="noConversion"/>
  </si>
  <si>
    <t>지용성 비타민</t>
    <phoneticPr fontId="1" type="noConversion"/>
  </si>
  <si>
    <t>수용성 비타민</t>
    <phoneticPr fontId="1" type="noConversion"/>
  </si>
  <si>
    <t>리보플라빈</t>
    <phoneticPr fontId="1" type="noConversion"/>
  </si>
  <si>
    <t>비오틴</t>
    <phoneticPr fontId="1" type="noConversion"/>
  </si>
  <si>
    <t>엽산(μg DFE/일)</t>
    <phoneticPr fontId="1" type="noConversion"/>
  </si>
  <si>
    <t>마그네슘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</si>
  <si>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</si>
  <si>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</si>
  <si>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</si>
  <si>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H1310299</t>
  </si>
  <si>
    <t>정환경</t>
  </si>
  <si>
    <t>정보</t>
    <phoneticPr fontId="1" type="noConversion"/>
  </si>
  <si>
    <t>(설문지 : FFQ 95문항 설문지, 사용자 : 정환경, ID : H1310299)</t>
  </si>
  <si>
    <t>2023년 09월 04일 15:21:47</t>
  </si>
  <si>
    <t>충분섭취량</t>
    <phoneticPr fontId="1" type="noConversion"/>
  </si>
  <si>
    <t>비타민B6</t>
    <phoneticPr fontId="1" type="noConversion"/>
  </si>
  <si>
    <t>판토텐산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</si>
</sst>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44.002827000000003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14120"/>
        <c:axId val="552318432"/>
      </c:barChart>
      <c:catAx>
        <c:axId val="55231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18432"/>
        <c:crosses val="autoZero"/>
        <c:auto val="1"/>
        <c:lblAlgn val="ctr"/>
        <c:lblOffset val="100"/>
        <c:noMultiLvlLbl val="0"/>
      </c:catAx>
      <c:valAx>
        <c:axId val="55231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1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1.6521606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7208"/>
        <c:axId val="693950736"/>
      </c:barChart>
      <c:catAx>
        <c:axId val="69394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50736"/>
        <c:crosses val="autoZero"/>
        <c:auto val="1"/>
        <c:lblAlgn val="ctr"/>
        <c:lblOffset val="100"/>
        <c:noMultiLvlLbl val="0"/>
      </c:catAx>
      <c:valAx>
        <c:axId val="69395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0.89665139999999999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8776"/>
        <c:axId val="693951128"/>
      </c:barChart>
      <c:catAx>
        <c:axId val="69394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51128"/>
        <c:crosses val="autoZero"/>
        <c:auto val="1"/>
        <c:lblAlgn val="ctr"/>
        <c:lblOffset val="100"/>
        <c:noMultiLvlLbl val="0"/>
      </c:catAx>
      <c:valAx>
        <c:axId val="69395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761.06669999999997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5640"/>
        <c:axId val="693946032"/>
      </c:barChart>
      <c:catAx>
        <c:axId val="69394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46032"/>
        <c:crosses val="autoZero"/>
        <c:auto val="1"/>
        <c:lblAlgn val="ctr"/>
        <c:lblOffset val="100"/>
        <c:noMultiLvlLbl val="0"/>
      </c:catAx>
      <c:valAx>
        <c:axId val="69394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1870.2896000000001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7600"/>
        <c:axId val="213006760"/>
      </c:barChart>
      <c:catAx>
        <c:axId val="69394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006760"/>
        <c:crosses val="autoZero"/>
        <c:auto val="1"/>
        <c:lblAlgn val="ctr"/>
        <c:lblOffset val="100"/>
        <c:noMultiLvlLbl val="0"/>
      </c:catAx>
      <c:valAx>
        <c:axId val="2130067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141.48741000000001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74088"/>
        <c:axId val="551273696"/>
      </c:barChart>
      <c:catAx>
        <c:axId val="55127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3696"/>
        <c:crosses val="autoZero"/>
        <c:auto val="1"/>
        <c:lblAlgn val="ctr"/>
        <c:lblOffset val="100"/>
        <c:noMultiLvlLbl val="0"/>
      </c:catAx>
      <c:valAx>
        <c:axId val="551273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7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57.253360000000001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68600"/>
        <c:axId val="551268992"/>
      </c:barChart>
      <c:catAx>
        <c:axId val="55126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68992"/>
        <c:crosses val="autoZero"/>
        <c:auto val="1"/>
        <c:lblAlgn val="ctr"/>
        <c:lblOffset val="100"/>
        <c:noMultiLvlLbl val="0"/>
      </c:catAx>
      <c:valAx>
        <c:axId val="55126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6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5.6535076999999996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74872"/>
        <c:axId val="551273304"/>
      </c:barChart>
      <c:catAx>
        <c:axId val="55127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3304"/>
        <c:crosses val="autoZero"/>
        <c:auto val="1"/>
        <c:lblAlgn val="ctr"/>
        <c:lblOffset val="100"/>
        <c:noMultiLvlLbl val="0"/>
      </c:catAx>
      <c:valAx>
        <c:axId val="55127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7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477.65210000000002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68208"/>
        <c:axId val="551271344"/>
      </c:barChart>
      <c:catAx>
        <c:axId val="55126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1344"/>
        <c:crosses val="autoZero"/>
        <c:auto val="1"/>
        <c:lblAlgn val="ctr"/>
        <c:lblOffset val="100"/>
        <c:noMultiLvlLbl val="0"/>
      </c:catAx>
      <c:valAx>
        <c:axId val="551271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6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1.53822005E-2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69776"/>
        <c:axId val="551270560"/>
      </c:barChart>
      <c:catAx>
        <c:axId val="55126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0560"/>
        <c:crosses val="autoZero"/>
        <c:auto val="1"/>
        <c:lblAlgn val="ctr"/>
        <c:lblOffset val="100"/>
        <c:noMultiLvlLbl val="0"/>
      </c:catAx>
      <c:valAx>
        <c:axId val="55127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6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1.6138082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71736"/>
        <c:axId val="551270952"/>
      </c:barChart>
      <c:catAx>
        <c:axId val="55127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0952"/>
        <c:crosses val="autoZero"/>
        <c:auto val="1"/>
        <c:lblAlgn val="ctr"/>
        <c:lblOffset val="100"/>
        <c:noMultiLvlLbl val="0"/>
      </c:catAx>
      <c:valAx>
        <c:axId val="55127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7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13.993109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14512"/>
        <c:axId val="552318824"/>
      </c:barChart>
      <c:catAx>
        <c:axId val="55231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18824"/>
        <c:crosses val="autoZero"/>
        <c:auto val="1"/>
        <c:lblAlgn val="ctr"/>
        <c:lblOffset val="100"/>
        <c:noMultiLvlLbl val="0"/>
      </c:catAx>
      <c:valAx>
        <c:axId val="552318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1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100.62963000000001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200424"/>
        <c:axId val="699203168"/>
      </c:barChart>
      <c:catAx>
        <c:axId val="69920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203168"/>
        <c:crosses val="autoZero"/>
        <c:auto val="1"/>
        <c:lblAlgn val="ctr"/>
        <c:lblOffset val="100"/>
        <c:noMultiLvlLbl val="0"/>
      </c:catAx>
      <c:valAx>
        <c:axId val="69920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47.758555999999999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201208"/>
        <c:axId val="699198856"/>
      </c:barChart>
      <c:catAx>
        <c:axId val="69920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198856"/>
        <c:crosses val="autoZero"/>
        <c:auto val="1"/>
        <c:lblAlgn val="ctr"/>
        <c:lblOffset val="100"/>
        <c:noMultiLvlLbl val="0"/>
      </c:catAx>
      <c:valAx>
        <c:axId val="699198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7.1520000000000001</c:v>
                </c:pt>
                <c:pt idx="1">
                  <c:v>20.516999999999999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9204736"/>
        <c:axId val="699197288"/>
      </c:barChart>
      <c:catAx>
        <c:axId val="69920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197288"/>
        <c:crosses val="autoZero"/>
        <c:auto val="1"/>
        <c:lblAlgn val="ctr"/>
        <c:lblOffset val="100"/>
        <c:noMultiLvlLbl val="0"/>
      </c:catAx>
      <c:valAx>
        <c:axId val="699197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7.7214464999999999</c:v>
                </c:pt>
                <c:pt idx="1">
                  <c:v>8.5837249999999994</c:v>
                </c:pt>
                <c:pt idx="2">
                  <c:v>8.9140230000000003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298.1782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201992"/>
        <c:axId val="699202384"/>
      </c:barChart>
      <c:catAx>
        <c:axId val="69920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202384"/>
        <c:crosses val="autoZero"/>
        <c:auto val="1"/>
        <c:lblAlgn val="ctr"/>
        <c:lblOffset val="100"/>
        <c:noMultiLvlLbl val="0"/>
      </c:catAx>
      <c:valAx>
        <c:axId val="699202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13.059936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200032"/>
        <c:axId val="699202776"/>
      </c:barChart>
      <c:catAx>
        <c:axId val="69920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202776"/>
        <c:crosses val="autoZero"/>
        <c:auto val="1"/>
        <c:lblAlgn val="ctr"/>
        <c:lblOffset val="100"/>
        <c:noMultiLvlLbl val="0"/>
      </c:catAx>
      <c:valAx>
        <c:axId val="69920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65.563000000000002</c:v>
                </c:pt>
                <c:pt idx="1">
                  <c:v>14.194000000000001</c:v>
                </c:pt>
                <c:pt idx="2">
                  <c:v>20.242999999999999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9203952"/>
        <c:axId val="699204344"/>
      </c:barChart>
      <c:catAx>
        <c:axId val="69920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204344"/>
        <c:crosses val="autoZero"/>
        <c:auto val="1"/>
        <c:lblAlgn val="ctr"/>
        <c:lblOffset val="100"/>
        <c:noMultiLvlLbl val="0"/>
      </c:catAx>
      <c:valAx>
        <c:axId val="69920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1019.8123000000001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198072"/>
        <c:axId val="551272520"/>
      </c:barChart>
      <c:catAx>
        <c:axId val="69919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2520"/>
        <c:crosses val="autoZero"/>
        <c:auto val="1"/>
        <c:lblAlgn val="ctr"/>
        <c:lblOffset val="100"/>
        <c:noMultiLvlLbl val="0"/>
      </c:catAx>
      <c:valAx>
        <c:axId val="551272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19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60.737780000000001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38656"/>
        <c:axId val="546441008"/>
      </c:barChart>
      <c:catAx>
        <c:axId val="54643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41008"/>
        <c:crosses val="autoZero"/>
        <c:auto val="1"/>
        <c:lblAlgn val="ctr"/>
        <c:lblOffset val="100"/>
        <c:noMultiLvlLbl val="0"/>
      </c:catAx>
      <c:valAx>
        <c:axId val="546441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490.09915000000001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41400"/>
        <c:axId val="546439440"/>
      </c:barChart>
      <c:catAx>
        <c:axId val="54644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39440"/>
        <c:crosses val="autoZero"/>
        <c:auto val="1"/>
        <c:lblAlgn val="ctr"/>
        <c:lblOffset val="100"/>
        <c:noMultiLvlLbl val="0"/>
      </c:catAx>
      <c:valAx>
        <c:axId val="54643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4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2.6664479000000001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16472"/>
        <c:axId val="552315296"/>
      </c:barChart>
      <c:catAx>
        <c:axId val="55231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15296"/>
        <c:crosses val="autoZero"/>
        <c:auto val="1"/>
        <c:lblAlgn val="ctr"/>
        <c:lblOffset val="100"/>
        <c:noMultiLvlLbl val="0"/>
      </c:catAx>
      <c:valAx>
        <c:axId val="55231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1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3170.6846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39048"/>
        <c:axId val="546444536"/>
      </c:barChart>
      <c:catAx>
        <c:axId val="54643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44536"/>
        <c:crosses val="autoZero"/>
        <c:auto val="1"/>
        <c:lblAlgn val="ctr"/>
        <c:lblOffset val="100"/>
        <c:noMultiLvlLbl val="0"/>
      </c:catAx>
      <c:valAx>
        <c:axId val="54644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3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8.3917009999999994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45712"/>
        <c:axId val="546444144"/>
      </c:barChart>
      <c:catAx>
        <c:axId val="54644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44144"/>
        <c:crosses val="autoZero"/>
        <c:auto val="1"/>
        <c:lblAlgn val="ctr"/>
        <c:lblOffset val="100"/>
        <c:noMultiLvlLbl val="0"/>
      </c:catAx>
      <c:valAx>
        <c:axId val="54644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4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1.0181964999999999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46104"/>
        <c:axId val="546442184"/>
      </c:barChart>
      <c:catAx>
        <c:axId val="54644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42184"/>
        <c:crosses val="autoZero"/>
        <c:auto val="1"/>
        <c:lblAlgn val="ctr"/>
        <c:lblOffset val="100"/>
        <c:noMultiLvlLbl val="0"/>
      </c:catAx>
      <c:valAx>
        <c:axId val="54644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4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137.67276000000001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004016"/>
        <c:axId val="213001664"/>
      </c:barChart>
      <c:catAx>
        <c:axId val="21300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001664"/>
        <c:crosses val="autoZero"/>
        <c:auto val="1"/>
        <c:lblAlgn val="ctr"/>
        <c:lblOffset val="100"/>
        <c:noMultiLvlLbl val="0"/>
      </c:catAx>
      <c:valAx>
        <c:axId val="2130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00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0.78098993999999999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13336"/>
        <c:axId val="552317256"/>
      </c:barChart>
      <c:catAx>
        <c:axId val="55231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17256"/>
        <c:crosses val="autoZero"/>
        <c:auto val="1"/>
        <c:lblAlgn val="ctr"/>
        <c:lblOffset val="100"/>
        <c:noMultiLvlLbl val="0"/>
      </c:catAx>
      <c:valAx>
        <c:axId val="552317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1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8.9028720000000003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16080"/>
        <c:axId val="411598472"/>
      </c:barChart>
      <c:catAx>
        <c:axId val="55231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598472"/>
        <c:crosses val="autoZero"/>
        <c:auto val="1"/>
        <c:lblAlgn val="ctr"/>
        <c:lblOffset val="100"/>
        <c:noMultiLvlLbl val="0"/>
      </c:catAx>
      <c:valAx>
        <c:axId val="41159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1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1.0181964999999999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4464"/>
        <c:axId val="693949168"/>
      </c:barChart>
      <c:catAx>
        <c:axId val="69394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49168"/>
        <c:crosses val="autoZero"/>
        <c:auto val="1"/>
        <c:lblAlgn val="ctr"/>
        <c:lblOffset val="100"/>
        <c:noMultiLvlLbl val="0"/>
      </c:catAx>
      <c:valAx>
        <c:axId val="69394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261.99040000000002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9560"/>
        <c:axId val="693950344"/>
      </c:barChart>
      <c:catAx>
        <c:axId val="69394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50344"/>
        <c:crosses val="autoZero"/>
        <c:auto val="1"/>
        <c:lblAlgn val="ctr"/>
        <c:lblOffset val="100"/>
        <c:noMultiLvlLbl val="0"/>
      </c:catAx>
      <c:valAx>
        <c:axId val="69395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10.638614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6816"/>
        <c:axId val="693944856"/>
      </c:barChart>
      <c:catAx>
        <c:axId val="69394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44856"/>
        <c:crosses val="autoZero"/>
        <c:auto val="1"/>
        <c:lblAlgn val="ctr"/>
        <c:lblOffset val="100"/>
        <c:noMultiLvlLbl val="0"/>
      </c:catAx>
      <c:valAx>
        <c:axId val="69394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정환경, ID : H1310299)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09월 04일 15:21:47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1019.8123000000001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44.002827000000003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13.993109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65.563000000000002</v>
      </c>
      <c r="G8" s="59">
        <f>'DRIs DATA 입력'!G8</f>
        <v>14.194000000000001</v>
      </c>
      <c r="H8" s="59">
        <f>'DRIs DATA 입력'!H8</f>
        <v>20.242999999999999</v>
      </c>
      <c r="I8" s="46"/>
      <c r="J8" s="59" t="s">
        <v>216</v>
      </c>
      <c r="K8" s="59">
        <f>'DRIs DATA 입력'!K8</f>
        <v>7.1520000000000001</v>
      </c>
      <c r="L8" s="59">
        <f>'DRIs DATA 입력'!L8</f>
        <v>20.516999999999999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298.1782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13.059936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2.6664479000000001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137.67276000000001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60.737780000000001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0.77970099999999998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0.78098993999999999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8.9028720000000003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1.0181964999999999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261.99040000000002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10.638614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1.6521606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0.89665139999999999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490.09915000000001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761.06669999999997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3170.6846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1870.2896000000001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141.48741000000001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57.253360000000001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8.3917009999999994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5.6535076999999996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477.65210000000002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1.53822005E-2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1.6138082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100.62963000000001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47.758555999999999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2" sqref="G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333</v>
      </c>
      <c r="B1" s="61" t="s">
        <v>334</v>
      </c>
      <c r="G1" s="62" t="s">
        <v>318</v>
      </c>
      <c r="H1" s="61" t="s">
        <v>335</v>
      </c>
    </row>
    <row r="3" spans="1:27" x14ac:dyDescent="0.3">
      <c r="A3" s="68" t="s">
        <v>319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276</v>
      </c>
      <c r="F4" s="70"/>
      <c r="G4" s="70"/>
      <c r="H4" s="71"/>
      <c r="J4" s="69" t="s">
        <v>306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289</v>
      </c>
      <c r="V4" s="67"/>
      <c r="W4" s="67"/>
      <c r="X4" s="67"/>
      <c r="Y4" s="67"/>
      <c r="Z4" s="67"/>
    </row>
    <row r="5" spans="1:27" x14ac:dyDescent="0.3">
      <c r="A5" s="65"/>
      <c r="B5" s="65" t="s">
        <v>281</v>
      </c>
      <c r="C5" s="65" t="s">
        <v>320</v>
      </c>
      <c r="E5" s="65"/>
      <c r="F5" s="65" t="s">
        <v>50</v>
      </c>
      <c r="G5" s="65" t="s">
        <v>298</v>
      </c>
      <c r="H5" s="65" t="s">
        <v>46</v>
      </c>
      <c r="J5" s="65"/>
      <c r="K5" s="65" t="s">
        <v>295</v>
      </c>
      <c r="L5" s="65" t="s">
        <v>321</v>
      </c>
      <c r="N5" s="65"/>
      <c r="O5" s="65" t="s">
        <v>282</v>
      </c>
      <c r="P5" s="65" t="s">
        <v>293</v>
      </c>
      <c r="Q5" s="65" t="s">
        <v>290</v>
      </c>
      <c r="R5" s="65" t="s">
        <v>277</v>
      </c>
      <c r="S5" s="65" t="s">
        <v>320</v>
      </c>
      <c r="U5" s="65"/>
      <c r="V5" s="65" t="s">
        <v>282</v>
      </c>
      <c r="W5" s="65" t="s">
        <v>293</v>
      </c>
      <c r="X5" s="65" t="s">
        <v>290</v>
      </c>
      <c r="Y5" s="65" t="s">
        <v>277</v>
      </c>
      <c r="Z5" s="65" t="s">
        <v>320</v>
      </c>
    </row>
    <row r="6" spans="1:27" x14ac:dyDescent="0.3">
      <c r="A6" s="65" t="s">
        <v>280</v>
      </c>
      <c r="B6" s="65">
        <v>1600</v>
      </c>
      <c r="C6" s="65">
        <v>1019.8123000000001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299</v>
      </c>
      <c r="O6" s="65">
        <v>40</v>
      </c>
      <c r="P6" s="65">
        <v>45</v>
      </c>
      <c r="Q6" s="65">
        <v>0</v>
      </c>
      <c r="R6" s="65">
        <v>0</v>
      </c>
      <c r="S6" s="65">
        <v>44.002827000000003</v>
      </c>
      <c r="U6" s="65" t="s">
        <v>307</v>
      </c>
      <c r="V6" s="65">
        <v>0</v>
      </c>
      <c r="W6" s="65">
        <v>0</v>
      </c>
      <c r="X6" s="65">
        <v>20</v>
      </c>
      <c r="Y6" s="65">
        <v>0</v>
      </c>
      <c r="Z6" s="65">
        <v>13.993109</v>
      </c>
    </row>
    <row r="7" spans="1:27" x14ac:dyDescent="0.3">
      <c r="E7" s="65" t="s">
        <v>308</v>
      </c>
      <c r="F7" s="65">
        <v>65</v>
      </c>
      <c r="G7" s="65">
        <v>30</v>
      </c>
      <c r="H7" s="65">
        <v>20</v>
      </c>
      <c r="J7" s="65" t="s">
        <v>308</v>
      </c>
      <c r="K7" s="65">
        <v>1</v>
      </c>
      <c r="L7" s="65">
        <v>10</v>
      </c>
    </row>
    <row r="8" spans="1:27" x14ac:dyDescent="0.3">
      <c r="E8" s="65" t="s">
        <v>291</v>
      </c>
      <c r="F8" s="65">
        <v>65.563000000000002</v>
      </c>
      <c r="G8" s="65">
        <v>14.194000000000001</v>
      </c>
      <c r="H8" s="65">
        <v>20.242999999999999</v>
      </c>
      <c r="J8" s="65" t="s">
        <v>291</v>
      </c>
      <c r="K8" s="65">
        <v>7.1520000000000001</v>
      </c>
      <c r="L8" s="65">
        <v>20.516999999999999</v>
      </c>
    </row>
    <row r="13" spans="1:27" x14ac:dyDescent="0.3">
      <c r="A13" s="66" t="s">
        <v>322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309</v>
      </c>
      <c r="B14" s="67"/>
      <c r="C14" s="67"/>
      <c r="D14" s="67"/>
      <c r="E14" s="67"/>
      <c r="F14" s="67"/>
      <c r="H14" s="67" t="s">
        <v>300</v>
      </c>
      <c r="I14" s="67"/>
      <c r="J14" s="67"/>
      <c r="K14" s="67"/>
      <c r="L14" s="67"/>
      <c r="M14" s="67"/>
      <c r="O14" s="67" t="s">
        <v>310</v>
      </c>
      <c r="P14" s="67"/>
      <c r="Q14" s="67"/>
      <c r="R14" s="67"/>
      <c r="S14" s="67"/>
      <c r="T14" s="67"/>
      <c r="V14" s="67" t="s">
        <v>292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282</v>
      </c>
      <c r="C15" s="65" t="s">
        <v>293</v>
      </c>
      <c r="D15" s="65" t="s">
        <v>290</v>
      </c>
      <c r="E15" s="65" t="s">
        <v>277</v>
      </c>
      <c r="F15" s="65" t="s">
        <v>320</v>
      </c>
      <c r="H15" s="65"/>
      <c r="I15" s="65" t="s">
        <v>282</v>
      </c>
      <c r="J15" s="65" t="s">
        <v>293</v>
      </c>
      <c r="K15" s="65" t="s">
        <v>336</v>
      </c>
      <c r="L15" s="65" t="s">
        <v>277</v>
      </c>
      <c r="M15" s="65" t="s">
        <v>320</v>
      </c>
      <c r="O15" s="65"/>
      <c r="P15" s="65" t="s">
        <v>282</v>
      </c>
      <c r="Q15" s="65" t="s">
        <v>293</v>
      </c>
      <c r="R15" s="65" t="s">
        <v>290</v>
      </c>
      <c r="S15" s="65" t="s">
        <v>277</v>
      </c>
      <c r="T15" s="65" t="s">
        <v>320</v>
      </c>
      <c r="V15" s="65"/>
      <c r="W15" s="65" t="s">
        <v>282</v>
      </c>
      <c r="X15" s="65" t="s">
        <v>293</v>
      </c>
      <c r="Y15" s="65" t="s">
        <v>290</v>
      </c>
      <c r="Z15" s="65" t="s">
        <v>277</v>
      </c>
      <c r="AA15" s="65" t="s">
        <v>320</v>
      </c>
    </row>
    <row r="16" spans="1:27" x14ac:dyDescent="0.3">
      <c r="A16" s="65" t="s">
        <v>301</v>
      </c>
      <c r="B16" s="65">
        <v>410</v>
      </c>
      <c r="C16" s="65">
        <v>550</v>
      </c>
      <c r="D16" s="65">
        <v>0</v>
      </c>
      <c r="E16" s="65">
        <v>3000</v>
      </c>
      <c r="F16" s="65">
        <v>298.1782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13.059936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2.6664479000000001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137.67276000000001</v>
      </c>
    </row>
    <row r="23" spans="1:62" x14ac:dyDescent="0.3">
      <c r="A23" s="66" t="s">
        <v>323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284</v>
      </c>
      <c r="B24" s="67"/>
      <c r="C24" s="67"/>
      <c r="D24" s="67"/>
      <c r="E24" s="67"/>
      <c r="F24" s="67"/>
      <c r="H24" s="67" t="s">
        <v>285</v>
      </c>
      <c r="I24" s="67"/>
      <c r="J24" s="67"/>
      <c r="K24" s="67"/>
      <c r="L24" s="67"/>
      <c r="M24" s="67"/>
      <c r="O24" s="67" t="s">
        <v>324</v>
      </c>
      <c r="P24" s="67"/>
      <c r="Q24" s="67"/>
      <c r="R24" s="67"/>
      <c r="S24" s="67"/>
      <c r="T24" s="67"/>
      <c r="V24" s="67" t="s">
        <v>278</v>
      </c>
      <c r="W24" s="67"/>
      <c r="X24" s="67"/>
      <c r="Y24" s="67"/>
      <c r="Z24" s="67"/>
      <c r="AA24" s="67"/>
      <c r="AC24" s="67" t="s">
        <v>337</v>
      </c>
      <c r="AD24" s="67"/>
      <c r="AE24" s="67"/>
      <c r="AF24" s="67"/>
      <c r="AG24" s="67"/>
      <c r="AH24" s="67"/>
      <c r="AJ24" s="67" t="s">
        <v>311</v>
      </c>
      <c r="AK24" s="67"/>
      <c r="AL24" s="67"/>
      <c r="AM24" s="67"/>
      <c r="AN24" s="67"/>
      <c r="AO24" s="67"/>
      <c r="AQ24" s="67" t="s">
        <v>286</v>
      </c>
      <c r="AR24" s="67"/>
      <c r="AS24" s="67"/>
      <c r="AT24" s="67"/>
      <c r="AU24" s="67"/>
      <c r="AV24" s="67"/>
      <c r="AX24" s="67" t="s">
        <v>338</v>
      </c>
      <c r="AY24" s="67"/>
      <c r="AZ24" s="67"/>
      <c r="BA24" s="67"/>
      <c r="BB24" s="67"/>
      <c r="BC24" s="67"/>
      <c r="BE24" s="67" t="s">
        <v>325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282</v>
      </c>
      <c r="C25" s="65" t="s">
        <v>293</v>
      </c>
      <c r="D25" s="65" t="s">
        <v>290</v>
      </c>
      <c r="E25" s="65" t="s">
        <v>277</v>
      </c>
      <c r="F25" s="65" t="s">
        <v>320</v>
      </c>
      <c r="H25" s="65"/>
      <c r="I25" s="65" t="s">
        <v>282</v>
      </c>
      <c r="J25" s="65" t="s">
        <v>293</v>
      </c>
      <c r="K25" s="65" t="s">
        <v>290</v>
      </c>
      <c r="L25" s="65" t="s">
        <v>277</v>
      </c>
      <c r="M25" s="65" t="s">
        <v>320</v>
      </c>
      <c r="O25" s="65"/>
      <c r="P25" s="65" t="s">
        <v>282</v>
      </c>
      <c r="Q25" s="65" t="s">
        <v>293</v>
      </c>
      <c r="R25" s="65" t="s">
        <v>290</v>
      </c>
      <c r="S25" s="65" t="s">
        <v>277</v>
      </c>
      <c r="T25" s="65" t="s">
        <v>320</v>
      </c>
      <c r="V25" s="65"/>
      <c r="W25" s="65" t="s">
        <v>282</v>
      </c>
      <c r="X25" s="65" t="s">
        <v>293</v>
      </c>
      <c r="Y25" s="65" t="s">
        <v>290</v>
      </c>
      <c r="Z25" s="65" t="s">
        <v>277</v>
      </c>
      <c r="AA25" s="65" t="s">
        <v>320</v>
      </c>
      <c r="AC25" s="65"/>
      <c r="AD25" s="65" t="s">
        <v>282</v>
      </c>
      <c r="AE25" s="65" t="s">
        <v>293</v>
      </c>
      <c r="AF25" s="65" t="s">
        <v>290</v>
      </c>
      <c r="AG25" s="65" t="s">
        <v>277</v>
      </c>
      <c r="AH25" s="65" t="s">
        <v>320</v>
      </c>
      <c r="AJ25" s="65"/>
      <c r="AK25" s="65" t="s">
        <v>282</v>
      </c>
      <c r="AL25" s="65" t="s">
        <v>293</v>
      </c>
      <c r="AM25" s="65" t="s">
        <v>290</v>
      </c>
      <c r="AN25" s="65" t="s">
        <v>277</v>
      </c>
      <c r="AO25" s="65" t="s">
        <v>320</v>
      </c>
      <c r="AQ25" s="65"/>
      <c r="AR25" s="65" t="s">
        <v>282</v>
      </c>
      <c r="AS25" s="65" t="s">
        <v>293</v>
      </c>
      <c r="AT25" s="65" t="s">
        <v>290</v>
      </c>
      <c r="AU25" s="65" t="s">
        <v>277</v>
      </c>
      <c r="AV25" s="65" t="s">
        <v>320</v>
      </c>
      <c r="AX25" s="65"/>
      <c r="AY25" s="65" t="s">
        <v>282</v>
      </c>
      <c r="AZ25" s="65" t="s">
        <v>293</v>
      </c>
      <c r="BA25" s="65" t="s">
        <v>290</v>
      </c>
      <c r="BB25" s="65" t="s">
        <v>277</v>
      </c>
      <c r="BC25" s="65" t="s">
        <v>320</v>
      </c>
      <c r="BE25" s="65"/>
      <c r="BF25" s="65" t="s">
        <v>282</v>
      </c>
      <c r="BG25" s="65" t="s">
        <v>293</v>
      </c>
      <c r="BH25" s="65" t="s">
        <v>290</v>
      </c>
      <c r="BI25" s="65" t="s">
        <v>277</v>
      </c>
      <c r="BJ25" s="65" t="s">
        <v>320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60.737780000000001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0.77970099999999998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0.78098993999999999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8.9028720000000003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1.0181964999999999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261.99040000000002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10.638614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1.6521606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0.89665139999999999</v>
      </c>
    </row>
    <row r="33" spans="1:68" x14ac:dyDescent="0.3">
      <c r="A33" s="66" t="s">
        <v>287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312</v>
      </c>
      <c r="B34" s="67"/>
      <c r="C34" s="67"/>
      <c r="D34" s="67"/>
      <c r="E34" s="67"/>
      <c r="F34" s="67"/>
      <c r="H34" s="67" t="s">
        <v>313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288</v>
      </c>
      <c r="W34" s="67"/>
      <c r="X34" s="67"/>
      <c r="Y34" s="67"/>
      <c r="Z34" s="67"/>
      <c r="AA34" s="67"/>
      <c r="AC34" s="67" t="s">
        <v>302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282</v>
      </c>
      <c r="C35" s="65" t="s">
        <v>293</v>
      </c>
      <c r="D35" s="65" t="s">
        <v>290</v>
      </c>
      <c r="E35" s="65" t="s">
        <v>277</v>
      </c>
      <c r="F35" s="65" t="s">
        <v>320</v>
      </c>
      <c r="H35" s="65"/>
      <c r="I35" s="65" t="s">
        <v>282</v>
      </c>
      <c r="J35" s="65" t="s">
        <v>293</v>
      </c>
      <c r="K35" s="65" t="s">
        <v>290</v>
      </c>
      <c r="L35" s="65" t="s">
        <v>277</v>
      </c>
      <c r="M35" s="65" t="s">
        <v>320</v>
      </c>
      <c r="O35" s="65"/>
      <c r="P35" s="65" t="s">
        <v>282</v>
      </c>
      <c r="Q35" s="65" t="s">
        <v>293</v>
      </c>
      <c r="R35" s="65" t="s">
        <v>290</v>
      </c>
      <c r="S35" s="65" t="s">
        <v>277</v>
      </c>
      <c r="T35" s="65" t="s">
        <v>320</v>
      </c>
      <c r="V35" s="65"/>
      <c r="W35" s="65" t="s">
        <v>282</v>
      </c>
      <c r="X35" s="65" t="s">
        <v>293</v>
      </c>
      <c r="Y35" s="65" t="s">
        <v>290</v>
      </c>
      <c r="Z35" s="65" t="s">
        <v>277</v>
      </c>
      <c r="AA35" s="65" t="s">
        <v>320</v>
      </c>
      <c r="AC35" s="65"/>
      <c r="AD35" s="65" t="s">
        <v>282</v>
      </c>
      <c r="AE35" s="65" t="s">
        <v>293</v>
      </c>
      <c r="AF35" s="65" t="s">
        <v>290</v>
      </c>
      <c r="AG35" s="65" t="s">
        <v>277</v>
      </c>
      <c r="AH35" s="65" t="s">
        <v>320</v>
      </c>
      <c r="AJ35" s="65"/>
      <c r="AK35" s="65" t="s">
        <v>282</v>
      </c>
      <c r="AL35" s="65" t="s">
        <v>293</v>
      </c>
      <c r="AM35" s="65" t="s">
        <v>290</v>
      </c>
      <c r="AN35" s="65" t="s">
        <v>277</v>
      </c>
      <c r="AO35" s="65" t="s">
        <v>320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490.09915000000001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761.06669999999997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3170.6846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1870.2896000000001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141.48741000000001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57.253360000000001</v>
      </c>
    </row>
    <row r="43" spans="1:68" x14ac:dyDescent="0.3">
      <c r="A43" s="66" t="s">
        <v>294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303</v>
      </c>
      <c r="B44" s="67"/>
      <c r="C44" s="67"/>
      <c r="D44" s="67"/>
      <c r="E44" s="67"/>
      <c r="F44" s="67"/>
      <c r="H44" s="67" t="s">
        <v>296</v>
      </c>
      <c r="I44" s="67"/>
      <c r="J44" s="67"/>
      <c r="K44" s="67"/>
      <c r="L44" s="67"/>
      <c r="M44" s="67"/>
      <c r="O44" s="67" t="s">
        <v>314</v>
      </c>
      <c r="P44" s="67"/>
      <c r="Q44" s="67"/>
      <c r="R44" s="67"/>
      <c r="S44" s="67"/>
      <c r="T44" s="67"/>
      <c r="V44" s="67" t="s">
        <v>328</v>
      </c>
      <c r="W44" s="67"/>
      <c r="X44" s="67"/>
      <c r="Y44" s="67"/>
      <c r="Z44" s="67"/>
      <c r="AA44" s="67"/>
      <c r="AC44" s="67" t="s">
        <v>315</v>
      </c>
      <c r="AD44" s="67"/>
      <c r="AE44" s="67"/>
      <c r="AF44" s="67"/>
      <c r="AG44" s="67"/>
      <c r="AH44" s="67"/>
      <c r="AJ44" s="67" t="s">
        <v>329</v>
      </c>
      <c r="AK44" s="67"/>
      <c r="AL44" s="67"/>
      <c r="AM44" s="67"/>
      <c r="AN44" s="67"/>
      <c r="AO44" s="67"/>
      <c r="AQ44" s="67" t="s">
        <v>330</v>
      </c>
      <c r="AR44" s="67"/>
      <c r="AS44" s="67"/>
      <c r="AT44" s="67"/>
      <c r="AU44" s="67"/>
      <c r="AV44" s="67"/>
      <c r="AX44" s="67" t="s">
        <v>304</v>
      </c>
      <c r="AY44" s="67"/>
      <c r="AZ44" s="67"/>
      <c r="BA44" s="67"/>
      <c r="BB44" s="67"/>
      <c r="BC44" s="67"/>
      <c r="BE44" s="67" t="s">
        <v>316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282</v>
      </c>
      <c r="C45" s="65" t="s">
        <v>293</v>
      </c>
      <c r="D45" s="65" t="s">
        <v>290</v>
      </c>
      <c r="E45" s="65" t="s">
        <v>277</v>
      </c>
      <c r="F45" s="65" t="s">
        <v>320</v>
      </c>
      <c r="H45" s="65"/>
      <c r="I45" s="65" t="s">
        <v>282</v>
      </c>
      <c r="J45" s="65" t="s">
        <v>293</v>
      </c>
      <c r="K45" s="65" t="s">
        <v>290</v>
      </c>
      <c r="L45" s="65" t="s">
        <v>277</v>
      </c>
      <c r="M45" s="65" t="s">
        <v>320</v>
      </c>
      <c r="O45" s="65"/>
      <c r="P45" s="65" t="s">
        <v>282</v>
      </c>
      <c r="Q45" s="65" t="s">
        <v>293</v>
      </c>
      <c r="R45" s="65" t="s">
        <v>290</v>
      </c>
      <c r="S45" s="65" t="s">
        <v>277</v>
      </c>
      <c r="T45" s="65" t="s">
        <v>320</v>
      </c>
      <c r="V45" s="65"/>
      <c r="W45" s="65" t="s">
        <v>282</v>
      </c>
      <c r="X45" s="65" t="s">
        <v>293</v>
      </c>
      <c r="Y45" s="65" t="s">
        <v>290</v>
      </c>
      <c r="Z45" s="65" t="s">
        <v>277</v>
      </c>
      <c r="AA45" s="65" t="s">
        <v>320</v>
      </c>
      <c r="AC45" s="65"/>
      <c r="AD45" s="65" t="s">
        <v>282</v>
      </c>
      <c r="AE45" s="65" t="s">
        <v>293</v>
      </c>
      <c r="AF45" s="65" t="s">
        <v>290</v>
      </c>
      <c r="AG45" s="65" t="s">
        <v>277</v>
      </c>
      <c r="AH45" s="65" t="s">
        <v>320</v>
      </c>
      <c r="AJ45" s="65"/>
      <c r="AK45" s="65" t="s">
        <v>282</v>
      </c>
      <c r="AL45" s="65" t="s">
        <v>293</v>
      </c>
      <c r="AM45" s="65" t="s">
        <v>290</v>
      </c>
      <c r="AN45" s="65" t="s">
        <v>277</v>
      </c>
      <c r="AO45" s="65" t="s">
        <v>320</v>
      </c>
      <c r="AQ45" s="65"/>
      <c r="AR45" s="65" t="s">
        <v>282</v>
      </c>
      <c r="AS45" s="65" t="s">
        <v>293</v>
      </c>
      <c r="AT45" s="65" t="s">
        <v>290</v>
      </c>
      <c r="AU45" s="65" t="s">
        <v>277</v>
      </c>
      <c r="AV45" s="65" t="s">
        <v>320</v>
      </c>
      <c r="AX45" s="65"/>
      <c r="AY45" s="65" t="s">
        <v>282</v>
      </c>
      <c r="AZ45" s="65" t="s">
        <v>293</v>
      </c>
      <c r="BA45" s="65" t="s">
        <v>290</v>
      </c>
      <c r="BB45" s="65" t="s">
        <v>277</v>
      </c>
      <c r="BC45" s="65" t="s">
        <v>320</v>
      </c>
      <c r="BE45" s="65"/>
      <c r="BF45" s="65" t="s">
        <v>282</v>
      </c>
      <c r="BG45" s="65" t="s">
        <v>293</v>
      </c>
      <c r="BH45" s="65" t="s">
        <v>290</v>
      </c>
      <c r="BI45" s="65" t="s">
        <v>277</v>
      </c>
      <c r="BJ45" s="65" t="s">
        <v>320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8.3917009999999994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5.6535076999999996</v>
      </c>
      <c r="O46" s="65" t="s">
        <v>279</v>
      </c>
      <c r="P46" s="65">
        <v>600</v>
      </c>
      <c r="Q46" s="65">
        <v>800</v>
      </c>
      <c r="R46" s="65">
        <v>0</v>
      </c>
      <c r="S46" s="65">
        <v>10000</v>
      </c>
      <c r="T46" s="65">
        <v>477.65210000000002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1.53822005E-2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1.6138082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100.62963000000001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47.758555999999999</v>
      </c>
      <c r="AX46" s="65" t="s">
        <v>305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6" sqref="H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331</v>
      </c>
      <c r="B2" s="61" t="s">
        <v>332</v>
      </c>
      <c r="C2" s="61" t="s">
        <v>317</v>
      </c>
      <c r="D2" s="61">
        <v>66</v>
      </c>
      <c r="E2" s="61">
        <v>1019.8123000000001</v>
      </c>
      <c r="F2" s="61">
        <v>142.51401999999999</v>
      </c>
      <c r="G2" s="61">
        <v>30.85284</v>
      </c>
      <c r="H2" s="61">
        <v>18.434614</v>
      </c>
      <c r="I2" s="61">
        <v>12.418227</v>
      </c>
      <c r="J2" s="61">
        <v>44.002827000000003</v>
      </c>
      <c r="K2" s="61">
        <v>19.176302</v>
      </c>
      <c r="L2" s="61">
        <v>24.826526999999999</v>
      </c>
      <c r="M2" s="61">
        <v>13.993109</v>
      </c>
      <c r="N2" s="61">
        <v>2.2248950000000001</v>
      </c>
      <c r="O2" s="61">
        <v>7.7305302999999999</v>
      </c>
      <c r="P2" s="61">
        <v>580.80759999999998</v>
      </c>
      <c r="Q2" s="61">
        <v>15.760983</v>
      </c>
      <c r="R2" s="61">
        <v>298.1782</v>
      </c>
      <c r="S2" s="61">
        <v>65.215670000000003</v>
      </c>
      <c r="T2" s="61">
        <v>2795.5497999999998</v>
      </c>
      <c r="U2" s="61">
        <v>2.6664479000000001</v>
      </c>
      <c r="V2" s="61">
        <v>13.059936</v>
      </c>
      <c r="W2" s="61">
        <v>137.67276000000001</v>
      </c>
      <c r="X2" s="61">
        <v>60.737780000000001</v>
      </c>
      <c r="Y2" s="61">
        <v>0.77970099999999998</v>
      </c>
      <c r="Z2" s="61">
        <v>0.78098993999999999</v>
      </c>
      <c r="AA2" s="61">
        <v>8.9028720000000003</v>
      </c>
      <c r="AB2" s="61">
        <v>1.0181964999999999</v>
      </c>
      <c r="AC2" s="61">
        <v>261.99040000000002</v>
      </c>
      <c r="AD2" s="61">
        <v>10.638614</v>
      </c>
      <c r="AE2" s="61">
        <v>1.6521606</v>
      </c>
      <c r="AF2" s="61">
        <v>0.89665139999999999</v>
      </c>
      <c r="AG2" s="61">
        <v>490.09915000000001</v>
      </c>
      <c r="AH2" s="61">
        <v>171.52864</v>
      </c>
      <c r="AI2" s="61">
        <v>318.57053000000002</v>
      </c>
      <c r="AJ2" s="61">
        <v>761.06669999999997</v>
      </c>
      <c r="AK2" s="61">
        <v>3170.6846</v>
      </c>
      <c r="AL2" s="61">
        <v>141.48741000000001</v>
      </c>
      <c r="AM2" s="61">
        <v>1870.2896000000001</v>
      </c>
      <c r="AN2" s="61">
        <v>57.253360000000001</v>
      </c>
      <c r="AO2" s="61">
        <v>8.3917009999999994</v>
      </c>
      <c r="AP2" s="61">
        <v>5.7245374</v>
      </c>
      <c r="AQ2" s="61">
        <v>2.6671634000000002</v>
      </c>
      <c r="AR2" s="61">
        <v>5.6535076999999996</v>
      </c>
      <c r="AS2" s="61">
        <v>477.65210000000002</v>
      </c>
      <c r="AT2" s="61">
        <v>1.53822005E-2</v>
      </c>
      <c r="AU2" s="61">
        <v>1.6138082</v>
      </c>
      <c r="AV2" s="61">
        <v>100.62963000000001</v>
      </c>
      <c r="AW2" s="61">
        <v>47.758555999999999</v>
      </c>
      <c r="AX2" s="61">
        <v>8.9390314999999998E-2</v>
      </c>
      <c r="AY2" s="61">
        <v>0.6538465</v>
      </c>
      <c r="AZ2" s="61">
        <v>169.63426000000001</v>
      </c>
      <c r="BA2" s="61">
        <v>25.22486</v>
      </c>
      <c r="BB2" s="61">
        <v>7.7214464999999999</v>
      </c>
      <c r="BC2" s="61">
        <v>8.5837249999999994</v>
      </c>
      <c r="BD2" s="61">
        <v>8.9140230000000003</v>
      </c>
      <c r="BE2" s="61">
        <v>0.43576409999999999</v>
      </c>
      <c r="BF2" s="61">
        <v>1.8678577999999999</v>
      </c>
      <c r="BG2" s="61">
        <v>1.3877448000000001E-3</v>
      </c>
      <c r="BH2" s="61">
        <v>2.7235018E-2</v>
      </c>
      <c r="BI2" s="61">
        <v>2.6269786E-2</v>
      </c>
      <c r="BJ2" s="61">
        <v>0.12904762</v>
      </c>
      <c r="BK2" s="61">
        <v>1.0674960000000001E-4</v>
      </c>
      <c r="BL2" s="61">
        <v>0.57839452999999996</v>
      </c>
      <c r="BM2" s="61">
        <v>2.2148249999999998</v>
      </c>
      <c r="BN2" s="61">
        <v>0.42818272000000002</v>
      </c>
      <c r="BO2" s="61">
        <v>32.060608000000002</v>
      </c>
      <c r="BP2" s="61">
        <v>3.9659455000000001</v>
      </c>
      <c r="BQ2" s="61">
        <v>11.525919999999999</v>
      </c>
      <c r="BR2" s="61">
        <v>47.753979999999999</v>
      </c>
      <c r="BS2" s="61">
        <v>22.685901999999999</v>
      </c>
      <c r="BT2" s="61">
        <v>5.3820119999999996</v>
      </c>
      <c r="BU2" s="61">
        <v>0.17988396000000001</v>
      </c>
      <c r="BV2" s="61">
        <v>2.8580692000000001E-2</v>
      </c>
      <c r="BW2" s="61">
        <v>0.45607130000000001</v>
      </c>
      <c r="BX2" s="61">
        <v>0.79440175999999996</v>
      </c>
      <c r="BY2" s="61">
        <v>9.6544379999999999E-2</v>
      </c>
      <c r="BZ2" s="61">
        <v>7.4889550000000003E-4</v>
      </c>
      <c r="CA2" s="61">
        <v>0.40431339999999999</v>
      </c>
      <c r="CB2" s="61">
        <v>9.8279739999999997E-3</v>
      </c>
      <c r="CC2" s="61">
        <v>5.8167007E-2</v>
      </c>
      <c r="CD2" s="61">
        <v>1.0766594</v>
      </c>
      <c r="CE2" s="61">
        <v>0.17033242000000001</v>
      </c>
      <c r="CF2" s="61">
        <v>0.21802814000000001</v>
      </c>
      <c r="CG2" s="61">
        <v>0</v>
      </c>
      <c r="CH2" s="61">
        <v>1.7372536000000001E-2</v>
      </c>
      <c r="CI2" s="61">
        <v>3.1852249999999999E-3</v>
      </c>
      <c r="CJ2" s="61">
        <v>2.6667402</v>
      </c>
      <c r="CK2" s="61">
        <v>5.0087404000000002E-2</v>
      </c>
      <c r="CL2" s="61">
        <v>1.4478420000000001</v>
      </c>
      <c r="CM2" s="61">
        <v>2.3477008000000001</v>
      </c>
      <c r="CN2" s="61">
        <v>1306.7826</v>
      </c>
      <c r="CO2" s="61">
        <v>2428.4859999999999</v>
      </c>
      <c r="CP2" s="61">
        <v>1716.819</v>
      </c>
      <c r="CQ2" s="61">
        <v>668.69830000000002</v>
      </c>
      <c r="CR2" s="61">
        <v>265.97606999999999</v>
      </c>
      <c r="CS2" s="61">
        <v>180.75139999999999</v>
      </c>
      <c r="CT2" s="61">
        <v>1323.7556</v>
      </c>
      <c r="CU2" s="61">
        <v>979.79223999999999</v>
      </c>
      <c r="CV2" s="61">
        <v>544.01310000000001</v>
      </c>
      <c r="CW2" s="61">
        <v>1073.7192</v>
      </c>
      <c r="CX2" s="61">
        <v>272.62549999999999</v>
      </c>
      <c r="CY2" s="61">
        <v>1577.2126000000001</v>
      </c>
      <c r="CZ2" s="61">
        <v>937.49030000000005</v>
      </c>
      <c r="DA2" s="61">
        <v>1947.8936000000001</v>
      </c>
      <c r="DB2" s="61">
        <v>1658.194</v>
      </c>
      <c r="DC2" s="61">
        <v>2648.6943000000001</v>
      </c>
      <c r="DD2" s="61">
        <v>5403.3410000000003</v>
      </c>
      <c r="DE2" s="61">
        <v>1043.4113</v>
      </c>
      <c r="DF2" s="61">
        <v>1964.4196999999999</v>
      </c>
      <c r="DG2" s="61">
        <v>1161.6576</v>
      </c>
      <c r="DH2" s="61">
        <v>147.68818999999999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25.22486</v>
      </c>
      <c r="B6">
        <f>BB2</f>
        <v>7.7214464999999999</v>
      </c>
      <c r="C6">
        <f>BC2</f>
        <v>8.5837249999999994</v>
      </c>
      <c r="D6">
        <f>BD2</f>
        <v>8.9140230000000003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30" sqref="I3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20924</v>
      </c>
      <c r="C2" s="56">
        <f ca="1">YEAR(TODAY())-YEAR(B2)+IF(TODAY()&gt;=DATE(YEAR(TODAY()),MONTH(B2),DAY(B2)),0,-1)</f>
        <v>66</v>
      </c>
      <c r="E2" s="52">
        <v>153.30000000000001</v>
      </c>
      <c r="F2" s="53" t="s">
        <v>39</v>
      </c>
      <c r="G2" s="52">
        <v>43</v>
      </c>
      <c r="H2" s="51" t="s">
        <v>41</v>
      </c>
      <c r="I2" s="72">
        <f>ROUND(G3/E3^2,1)</f>
        <v>18.3</v>
      </c>
    </row>
    <row r="3" spans="1:9" x14ac:dyDescent="0.3">
      <c r="E3" s="51">
        <f>E2/100</f>
        <v>1.5330000000000001</v>
      </c>
      <c r="F3" s="51" t="s">
        <v>40</v>
      </c>
      <c r="G3" s="51">
        <f>G2</f>
        <v>43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정환경, ID : H1310299)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09월 04일 15:21:47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45170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153.30000000000001</v>
      </c>
      <c r="L12" s="124"/>
      <c r="M12" s="117">
        <f>'개인정보 및 신체계측 입력'!G2</f>
        <v>43</v>
      </c>
      <c r="N12" s="118"/>
      <c r="O12" s="113" t="s">
        <v>271</v>
      </c>
      <c r="P12" s="107"/>
      <c r="Q12" s="90">
        <f>'개인정보 및 신체계측 입력'!I2</f>
        <v>18.3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정환경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65.563000000000002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14.194000000000001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20.242999999999999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20.5</v>
      </c>
      <c r="L72" s="36" t="s">
        <v>53</v>
      </c>
      <c r="M72" s="36">
        <f>ROUND('DRIs DATA'!K8,1)</f>
        <v>7.2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39.76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108.83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60.74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67.88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61.26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211.38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83.92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2023-09-04T06:25:46Z</dcterms:modified>
</cp:coreProperties>
</file>