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<sst xmlns="http://schemas.openxmlformats.org/spreadsheetml/2006/main" count="692" uniqueCount="338">
  <si>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</si>
  <si>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</si>
  <si>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</si>
  <si>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</si>
  <si>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</si>
  <si>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</si>
  <si>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</si>
  <si>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</si>
  <si>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</si>
  <si>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</si>
  <si>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</si>
  <si>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</si>
  <si>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</si>
  <si>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</si>
  <si>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</si>
  <si>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</si>
  <si>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</si>
  <si>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</si>
  <si>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</si>
  <si>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</si>
  <si>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</si>
  <si>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</si>
  <si>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</si>
  <si>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</si>
  <si>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</si>
  <si>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</si>
  <si>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</si>
  <si>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</si>
  <si>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</si>
  <si>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</si>
  <si>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</si>
  <si>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</si>
  <si>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</si>
  <si>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</si>
  <si>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</si>
  <si>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</si>
  <si>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</si>
  <si>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</si>
  <si>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</si>
  <si>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</si>
  <si>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</si>
  <si>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</si>
  <si>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</si>
  <si>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</si>
  <si>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</si>
  <si>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</si>
  <si>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</si>
  <si>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</si>
  <si>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</si>
  <si>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</si>
  <si>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</si>
  <si>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</si>
  <si>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</si>
  <si>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</si>
  <si>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</si>
  <si>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</si>
  <si>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</si>
  <si>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</si>
  <si>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</si>
  <si>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</si>
  <si>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</si>
  <si>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</si>
  <si>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</si>
  <si>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</si>
  <si>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</si>
  <si>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</si>
  <si>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</si>
  <si>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</si>
  <si>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</si>
  <si>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</si>
  <si>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</si>
  <si>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</si>
  <si>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</si>
  <si>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</si>
  <si>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</si>
  <si>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</si>
  <si>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</si>
  <si>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</si>
  <si>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</si>
  <si>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</si>
  <si>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</si>
  <si>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</si>
  <si>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</si>
  <si>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</si>
  <si>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</si>
  <si>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</si>
  <si>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</si>
  <si>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</si>
  <si>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</si>
  <si>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</si>
  <si>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</si>
  <si>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</si>
  <si>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</si>
  <si>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</si>
  <si>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</si>
  <si>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</si>
  <si>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</si>
  <si>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</si>
  <si>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</si>
  <si>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</si>
  <si>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</si>
  <si>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</si>
  <si>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</si>
  <si>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</si>
  <si>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</si>
  <si>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</si>
  <si>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</si>
  <si>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</si>
  <si>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</si>
  <si>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</si>
  <si>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</si>
  <si>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</si>
  <si>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</si>
  <si>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</si>
  <si>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</si>
  <si>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</si>
  <si>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</si>
  <si>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</si>
  <si>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</si>
  <si>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</si>
  <si>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</si>
  <si>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</si>
  <si>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</si>
  <si>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</si>
  <si>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</si>
  <si>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</si>
  <si>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</si>
  <si>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</si>
  <si>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</si>
  <si>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</si>
  <si>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</si>
  <si>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</si>
  <si>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</si>
  <si>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</si>
  <si>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</si>
  <si>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</si>
  <si>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</si>
  <si>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</si>
  <si>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</si>
  <si>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</si>
  <si>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</si>
  <si>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</si>
  <si>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</si>
  <si>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</si>
  <si>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</si>
  <si>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</si>
  <si>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</si>
  <si>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</si>
  <si>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</si>
  <si>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</si>
  <si>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</si>
  <si>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</si>
  <si>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</si>
  <si>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</si>
  <si>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</si>
  <si>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</si>
  <si>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</si>
  <si>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</si>
  <si>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</si>
  <si>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</si>
  <si>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</si>
  <si>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</si>
  <si>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</si>
  <si>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</si>
  <si>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</si>
  <si>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</si>
  <si>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</si>
  <si>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</si>
  <si>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</si>
  <si>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</si>
  <si>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</si>
  <si>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</si>
  <si>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</si>
  <si>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</si>
  <si>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</si>
  <si>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</si>
  <si>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</si>
  <si>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</si>
  <si>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</si>
  <si>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</si>
  <si>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</si>
  <si>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</si>
  <si>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</si>
  <si>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</si>
  <si>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</si>
  <si>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</si>
  <si>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</si>
  <si>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</si>
  <si>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</si>
  <si>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</si>
  <si>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</si>
  <si>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</si>
  <si>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</si>
  <si>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</si>
  <si>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</si>
  <si>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</si>
  <si>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</si>
  <si>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</si>
  <si>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</si>
  <si>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</si>
  <si>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</si>
  <si>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</si>
  <si>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</si>
  <si>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</si>
  <si>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</si>
  <si>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</si>
  <si>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</si>
  <si>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</si>
  <si>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</si>
  <si>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</si>
  <si>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</si>
  <si>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</si>
  <si>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</si>
  <si>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</si>
  <si>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</si>
  <si>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</si>
  <si>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</si>
  <si>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</si>
  <si>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</si>
  <si>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</si>
  <si>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</si>
  <si>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</si>
  <si>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</si>
  <si>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</si>
  <si>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</si>
  <si>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</si>
  <si>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</si>
  <si>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</si>
  <si>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</si>
  <si>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</si>
  <si>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</si>
  <si>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</si>
  <si>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</si>
  <si>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</si>
  <si>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</si>
  <si>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</si>
  <si>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</si>
  <si>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</si>
  <si>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</si>
  <si>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</si>
  <si>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</si>
  <si>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</si>
  <si>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</si>
  <si>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</si>
  <si>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</si>
  <si>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</si>
  <si>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</si>
  <si>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</si>
  <si>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</si>
  <si>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</si>
  <si>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</si>
  <si>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</si>
  <si>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</si>
  <si>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</si>
  <si>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</si>
  <si>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</si>
  <si>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</si>
  <si>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</si>
  <si>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</si>
  <si>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</si>
  <si>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</si>
  <si>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</si>
  <si>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</si>
  <si>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</si>
  <si>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</si>
  <si>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</si>
  <si>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</si>
  <si>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</si>
  <si>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</si>
  <si>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</si>
  <si>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</si>
  <si>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</si>
  <si>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</si>
  <si>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</si>
  <si>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</si>
  <si>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</si>
  <si>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열량영양소</t>
    <phoneticPr fontId="1" type="noConversion"/>
  </si>
  <si>
    <t>상한섭취량</t>
    <phoneticPr fontId="1" type="noConversion"/>
  </si>
  <si>
    <t>니아신</t>
    <phoneticPr fontId="1" type="noConversion"/>
  </si>
  <si>
    <t>구리(ug/일)</t>
    <phoneticPr fontId="1" type="noConversion"/>
  </si>
  <si>
    <t>에너지(kcal)</t>
    <phoneticPr fontId="1" type="noConversion"/>
  </si>
  <si>
    <t>필요추정량</t>
    <phoneticPr fontId="1" type="noConversion"/>
  </si>
  <si>
    <t>평균필요량</t>
    <phoneticPr fontId="1" type="noConversion"/>
  </si>
  <si>
    <t>적정비율(최소)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</si>
  <si>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</si>
  <si>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</si>
  <si>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</si>
  <si>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다량 무기질</t>
    <phoneticPr fontId="1" type="noConversion"/>
  </si>
  <si>
    <t>칼륨</t>
    <phoneticPr fontId="1" type="noConversion"/>
  </si>
  <si>
    <t>정보</t>
    <phoneticPr fontId="1" type="noConversion"/>
  </si>
  <si>
    <t>식이섬유</t>
    <phoneticPr fontId="1" type="noConversion"/>
  </si>
  <si>
    <t>충분섭취량</t>
    <phoneticPr fontId="1" type="noConversion"/>
  </si>
  <si>
    <t>섭취비율</t>
    <phoneticPr fontId="1" type="noConversion"/>
  </si>
  <si>
    <t>비타민K</t>
    <phoneticPr fontId="1" type="noConversion"/>
  </si>
  <si>
    <t>권장섭취량</t>
    <phoneticPr fontId="1" type="noConversion"/>
  </si>
  <si>
    <t>미량 무기질</t>
    <phoneticPr fontId="1" type="noConversion"/>
  </si>
  <si>
    <t>n-3불포화</t>
    <phoneticPr fontId="1" type="noConversion"/>
  </si>
  <si>
    <t>비타민B6</t>
    <phoneticPr fontId="1" type="noConversion"/>
  </si>
  <si>
    <t>아연</t>
    <phoneticPr fontId="1" type="noConversion"/>
  </si>
  <si>
    <t>크롬(ug/일)</t>
    <phoneticPr fontId="1" type="noConversion"/>
  </si>
  <si>
    <t>지방</t>
    <phoneticPr fontId="1" type="noConversion"/>
  </si>
  <si>
    <t>단백질(g/일)</t>
    <phoneticPr fontId="1" type="noConversion"/>
  </si>
  <si>
    <t>비타민E</t>
    <phoneticPr fontId="1" type="noConversion"/>
  </si>
  <si>
    <t>비타민A(μg RAE/일)</t>
    <phoneticPr fontId="1" type="noConversion"/>
  </si>
  <si>
    <t>판토텐산</t>
    <phoneticPr fontId="1" type="noConversion"/>
  </si>
  <si>
    <t>염소</t>
    <phoneticPr fontId="1" type="noConversion"/>
  </si>
  <si>
    <t>철</t>
    <phoneticPr fontId="1" type="noConversion"/>
  </si>
  <si>
    <t>몰리브덴</t>
    <phoneticPr fontId="1" type="noConversion"/>
  </si>
  <si>
    <t>몰리브덴(ug/일)</t>
    <phoneticPr fontId="1" type="noConversion"/>
  </si>
  <si>
    <t>불포화지방산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</si>
  <si>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</si>
  <si>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</si>
  <si>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</si>
  <si>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비타민D</t>
    <phoneticPr fontId="1" type="noConversion"/>
  </si>
  <si>
    <t>엽산</t>
    <phoneticPr fontId="1" type="noConversion"/>
  </si>
  <si>
    <t>칼슘</t>
    <phoneticPr fontId="1" type="noConversion"/>
  </si>
  <si>
    <t>인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</si>
  <si>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</si>
  <si>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</si>
  <si>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</si>
  <si>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출력시각</t>
    <phoneticPr fontId="1" type="noConversion"/>
  </si>
  <si>
    <t>다량영양소</t>
    <phoneticPr fontId="1" type="noConversion"/>
  </si>
  <si>
    <t>섭취량</t>
    <phoneticPr fontId="1" type="noConversion"/>
  </si>
  <si>
    <t>n-6불포화</t>
    <phoneticPr fontId="1" type="noConversion"/>
  </si>
  <si>
    <t>지용성 비타민</t>
    <phoneticPr fontId="1" type="noConversion"/>
  </si>
  <si>
    <t>수용성 비타민</t>
    <phoneticPr fontId="1" type="noConversion"/>
  </si>
  <si>
    <t>리보플라빈</t>
    <phoneticPr fontId="1" type="noConversion"/>
  </si>
  <si>
    <t>비오틴</t>
    <phoneticPr fontId="1" type="noConversion"/>
  </si>
  <si>
    <t>엽산(μg DFE/일)</t>
    <phoneticPr fontId="1" type="noConversion"/>
  </si>
  <si>
    <t>마그네슘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</si>
  <si>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</si>
  <si>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</si>
  <si>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</si>
  <si>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H1310300</t>
  </si>
  <si>
    <t>황현진</t>
  </si>
  <si>
    <t>M</t>
  </si>
  <si>
    <t>(설문지 : FFQ 95문항 설문지, 사용자 : 황현진, ID : H1310300)</t>
  </si>
  <si>
    <t>2023년 09월 04일 15:20:37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</si>
</sst>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58.628276999999997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314120"/>
        <c:axId val="552318432"/>
      </c:barChart>
      <c:catAx>
        <c:axId val="55231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318432"/>
        <c:crosses val="autoZero"/>
        <c:auto val="1"/>
        <c:lblAlgn val="ctr"/>
        <c:lblOffset val="100"/>
        <c:noMultiLvlLbl val="0"/>
      </c:catAx>
      <c:valAx>
        <c:axId val="552318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31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1.9540601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947208"/>
        <c:axId val="693950736"/>
      </c:barChart>
      <c:catAx>
        <c:axId val="69394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950736"/>
        <c:crosses val="autoZero"/>
        <c:auto val="1"/>
        <c:lblAlgn val="ctr"/>
        <c:lblOffset val="100"/>
        <c:noMultiLvlLbl val="0"/>
      </c:catAx>
      <c:valAx>
        <c:axId val="69395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94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0.89729440000000005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948776"/>
        <c:axId val="693951128"/>
      </c:barChart>
      <c:catAx>
        <c:axId val="69394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951128"/>
        <c:crosses val="autoZero"/>
        <c:auto val="1"/>
        <c:lblAlgn val="ctr"/>
        <c:lblOffset val="100"/>
        <c:noMultiLvlLbl val="0"/>
      </c:catAx>
      <c:valAx>
        <c:axId val="693951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94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933.26166000000001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945640"/>
        <c:axId val="693946032"/>
      </c:barChart>
      <c:catAx>
        <c:axId val="693945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946032"/>
        <c:crosses val="autoZero"/>
        <c:auto val="1"/>
        <c:lblAlgn val="ctr"/>
        <c:lblOffset val="100"/>
        <c:noMultiLvlLbl val="0"/>
      </c:catAx>
      <c:valAx>
        <c:axId val="69394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94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2057.4353000000001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947600"/>
        <c:axId val="213006760"/>
      </c:barChart>
      <c:catAx>
        <c:axId val="69394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006760"/>
        <c:crosses val="autoZero"/>
        <c:auto val="1"/>
        <c:lblAlgn val="ctr"/>
        <c:lblOffset val="100"/>
        <c:noMultiLvlLbl val="0"/>
      </c:catAx>
      <c:valAx>
        <c:axId val="2130067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94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55.163719999999998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274088"/>
        <c:axId val="551273696"/>
      </c:barChart>
      <c:catAx>
        <c:axId val="55127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273696"/>
        <c:crosses val="autoZero"/>
        <c:auto val="1"/>
        <c:lblAlgn val="ctr"/>
        <c:lblOffset val="100"/>
        <c:noMultiLvlLbl val="0"/>
      </c:catAx>
      <c:valAx>
        <c:axId val="551273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27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104.41343999999999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268600"/>
        <c:axId val="551268992"/>
      </c:barChart>
      <c:catAx>
        <c:axId val="55126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268992"/>
        <c:crosses val="autoZero"/>
        <c:auto val="1"/>
        <c:lblAlgn val="ctr"/>
        <c:lblOffset val="100"/>
        <c:noMultiLvlLbl val="0"/>
      </c:catAx>
      <c:valAx>
        <c:axId val="55126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26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8.6798409999999997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274872"/>
        <c:axId val="551273304"/>
      </c:barChart>
      <c:catAx>
        <c:axId val="55127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273304"/>
        <c:crosses val="autoZero"/>
        <c:auto val="1"/>
        <c:lblAlgn val="ctr"/>
        <c:lblOffset val="100"/>
        <c:noMultiLvlLbl val="0"/>
      </c:catAx>
      <c:valAx>
        <c:axId val="55127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27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392.63873000000001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268208"/>
        <c:axId val="551271344"/>
      </c:barChart>
      <c:catAx>
        <c:axId val="55126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271344"/>
        <c:crosses val="autoZero"/>
        <c:auto val="1"/>
        <c:lblAlgn val="ctr"/>
        <c:lblOffset val="100"/>
        <c:noMultiLvlLbl val="0"/>
      </c:catAx>
      <c:valAx>
        <c:axId val="551271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26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0.25203246000000001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269776"/>
        <c:axId val="551270560"/>
      </c:barChart>
      <c:catAx>
        <c:axId val="55126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270560"/>
        <c:crosses val="autoZero"/>
        <c:auto val="1"/>
        <c:lblAlgn val="ctr"/>
        <c:lblOffset val="100"/>
        <c:noMultiLvlLbl val="0"/>
      </c:catAx>
      <c:valAx>
        <c:axId val="55127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26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1.7720586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1271736"/>
        <c:axId val="551270952"/>
      </c:barChart>
      <c:catAx>
        <c:axId val="55127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270952"/>
        <c:crosses val="autoZero"/>
        <c:auto val="1"/>
        <c:lblAlgn val="ctr"/>
        <c:lblOffset val="100"/>
        <c:noMultiLvlLbl val="0"/>
      </c:catAx>
      <c:valAx>
        <c:axId val="55127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127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14.960618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314512"/>
        <c:axId val="552318824"/>
      </c:barChart>
      <c:catAx>
        <c:axId val="55231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318824"/>
        <c:crosses val="autoZero"/>
        <c:auto val="1"/>
        <c:lblAlgn val="ctr"/>
        <c:lblOffset val="100"/>
        <c:noMultiLvlLbl val="0"/>
      </c:catAx>
      <c:valAx>
        <c:axId val="552318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31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120.40056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9200424"/>
        <c:axId val="699203168"/>
      </c:barChart>
      <c:catAx>
        <c:axId val="699200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203168"/>
        <c:crosses val="autoZero"/>
        <c:auto val="1"/>
        <c:lblAlgn val="ctr"/>
        <c:lblOffset val="100"/>
        <c:noMultiLvlLbl val="0"/>
      </c:catAx>
      <c:valAx>
        <c:axId val="699203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20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67.758210000000005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9201208"/>
        <c:axId val="699198856"/>
      </c:barChart>
      <c:catAx>
        <c:axId val="69920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198856"/>
        <c:crosses val="autoZero"/>
        <c:auto val="1"/>
        <c:lblAlgn val="ctr"/>
        <c:lblOffset val="100"/>
        <c:noMultiLvlLbl val="0"/>
      </c:catAx>
      <c:valAx>
        <c:axId val="699198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20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3.1040000000000001</c:v>
                </c:pt>
                <c:pt idx="1">
                  <c:v>18.725000000000001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9204736"/>
        <c:axId val="699197288"/>
      </c:barChart>
      <c:catAx>
        <c:axId val="69920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197288"/>
        <c:crosses val="autoZero"/>
        <c:auto val="1"/>
        <c:lblAlgn val="ctr"/>
        <c:lblOffset val="100"/>
        <c:noMultiLvlLbl val="0"/>
      </c:catAx>
      <c:valAx>
        <c:axId val="699197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20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11.490247999999999</c:v>
                </c:pt>
                <c:pt idx="1">
                  <c:v>12.812866</c:v>
                </c:pt>
                <c:pt idx="2">
                  <c:v>10.078514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286.56729999999999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9201992"/>
        <c:axId val="699202384"/>
      </c:barChart>
      <c:catAx>
        <c:axId val="69920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202384"/>
        <c:crosses val="autoZero"/>
        <c:auto val="1"/>
        <c:lblAlgn val="ctr"/>
        <c:lblOffset val="100"/>
        <c:noMultiLvlLbl val="0"/>
      </c:catAx>
      <c:valAx>
        <c:axId val="699202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20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11.086649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9200032"/>
        <c:axId val="699202776"/>
      </c:barChart>
      <c:catAx>
        <c:axId val="69920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202776"/>
        <c:crosses val="autoZero"/>
        <c:auto val="1"/>
        <c:lblAlgn val="ctr"/>
        <c:lblOffset val="100"/>
        <c:noMultiLvlLbl val="0"/>
      </c:catAx>
      <c:valAx>
        <c:axId val="699202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20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67.072999999999993</c:v>
                </c:pt>
                <c:pt idx="1">
                  <c:v>13.772</c:v>
                </c:pt>
                <c:pt idx="2">
                  <c:v>19.155000000000001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9203952"/>
        <c:axId val="699204344"/>
      </c:barChart>
      <c:catAx>
        <c:axId val="69920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9204344"/>
        <c:crosses val="autoZero"/>
        <c:auto val="1"/>
        <c:lblAlgn val="ctr"/>
        <c:lblOffset val="100"/>
        <c:noMultiLvlLbl val="0"/>
      </c:catAx>
      <c:valAx>
        <c:axId val="699204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20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1832.8042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9198072"/>
        <c:axId val="551272520"/>
      </c:barChart>
      <c:catAx>
        <c:axId val="699198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1272520"/>
        <c:crosses val="autoZero"/>
        <c:auto val="1"/>
        <c:lblAlgn val="ctr"/>
        <c:lblOffset val="100"/>
        <c:noMultiLvlLbl val="0"/>
      </c:catAx>
      <c:valAx>
        <c:axId val="551272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919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59.744720000000001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438656"/>
        <c:axId val="546441008"/>
      </c:barChart>
      <c:catAx>
        <c:axId val="54643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441008"/>
        <c:crosses val="autoZero"/>
        <c:auto val="1"/>
        <c:lblAlgn val="ctr"/>
        <c:lblOffset val="100"/>
        <c:noMultiLvlLbl val="0"/>
      </c:catAx>
      <c:valAx>
        <c:axId val="546441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43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302.31015000000002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441400"/>
        <c:axId val="546439440"/>
      </c:barChart>
      <c:catAx>
        <c:axId val="54644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439440"/>
        <c:crosses val="autoZero"/>
        <c:auto val="1"/>
        <c:lblAlgn val="ctr"/>
        <c:lblOffset val="100"/>
        <c:noMultiLvlLbl val="0"/>
      </c:catAx>
      <c:valAx>
        <c:axId val="54643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44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1.7650535999999999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316472"/>
        <c:axId val="552315296"/>
      </c:barChart>
      <c:catAx>
        <c:axId val="55231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315296"/>
        <c:crosses val="autoZero"/>
        <c:auto val="1"/>
        <c:lblAlgn val="ctr"/>
        <c:lblOffset val="100"/>
        <c:noMultiLvlLbl val="0"/>
      </c:catAx>
      <c:valAx>
        <c:axId val="55231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31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3477.4848999999999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439048"/>
        <c:axId val="546444536"/>
      </c:barChart>
      <c:catAx>
        <c:axId val="54643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444536"/>
        <c:crosses val="autoZero"/>
        <c:auto val="1"/>
        <c:lblAlgn val="ctr"/>
        <c:lblOffset val="100"/>
        <c:noMultiLvlLbl val="0"/>
      </c:catAx>
      <c:valAx>
        <c:axId val="54644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43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10.598876000000001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445712"/>
        <c:axId val="546444144"/>
      </c:barChart>
      <c:catAx>
        <c:axId val="54644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444144"/>
        <c:crosses val="autoZero"/>
        <c:auto val="1"/>
        <c:lblAlgn val="ctr"/>
        <c:lblOffset val="100"/>
        <c:noMultiLvlLbl val="0"/>
      </c:catAx>
      <c:valAx>
        <c:axId val="546444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44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1.3549937000000001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446104"/>
        <c:axId val="546442184"/>
      </c:barChart>
      <c:catAx>
        <c:axId val="54644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442184"/>
        <c:crosses val="autoZero"/>
        <c:auto val="1"/>
        <c:lblAlgn val="ctr"/>
        <c:lblOffset val="100"/>
        <c:noMultiLvlLbl val="0"/>
      </c:catAx>
      <c:valAx>
        <c:axId val="54644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44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98.420845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004016"/>
        <c:axId val="213001664"/>
      </c:barChart>
      <c:catAx>
        <c:axId val="21300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001664"/>
        <c:crosses val="autoZero"/>
        <c:auto val="1"/>
        <c:lblAlgn val="ctr"/>
        <c:lblOffset val="100"/>
        <c:noMultiLvlLbl val="0"/>
      </c:catAx>
      <c:valAx>
        <c:axId val="213001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00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1.1210697999999999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313336"/>
        <c:axId val="552317256"/>
      </c:barChart>
      <c:catAx>
        <c:axId val="55231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317256"/>
        <c:crosses val="autoZero"/>
        <c:auto val="1"/>
        <c:lblAlgn val="ctr"/>
        <c:lblOffset val="100"/>
        <c:noMultiLvlLbl val="0"/>
      </c:catAx>
      <c:valAx>
        <c:axId val="552317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313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13.771126000000001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316080"/>
        <c:axId val="411598472"/>
      </c:barChart>
      <c:catAx>
        <c:axId val="55231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1598472"/>
        <c:crosses val="autoZero"/>
        <c:auto val="1"/>
        <c:lblAlgn val="ctr"/>
        <c:lblOffset val="100"/>
        <c:noMultiLvlLbl val="0"/>
      </c:catAx>
      <c:valAx>
        <c:axId val="41159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31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1.3549937000000001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944464"/>
        <c:axId val="693949168"/>
      </c:barChart>
      <c:catAx>
        <c:axId val="69394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949168"/>
        <c:crosses val="autoZero"/>
        <c:auto val="1"/>
        <c:lblAlgn val="ctr"/>
        <c:lblOffset val="100"/>
        <c:noMultiLvlLbl val="0"/>
      </c:catAx>
      <c:valAx>
        <c:axId val="69394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94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396.51483000000002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949560"/>
        <c:axId val="693950344"/>
      </c:barChart>
      <c:catAx>
        <c:axId val="69394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950344"/>
        <c:crosses val="autoZero"/>
        <c:auto val="1"/>
        <c:lblAlgn val="ctr"/>
        <c:lblOffset val="100"/>
        <c:noMultiLvlLbl val="0"/>
      </c:catAx>
      <c:valAx>
        <c:axId val="69395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94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7.7427415999999996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3946816"/>
        <c:axId val="693944856"/>
      </c:barChart>
      <c:catAx>
        <c:axId val="69394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3944856"/>
        <c:crosses val="autoZero"/>
        <c:auto val="1"/>
        <c:lblAlgn val="ctr"/>
        <c:lblOffset val="100"/>
        <c:noMultiLvlLbl val="0"/>
      </c:catAx>
      <c:valAx>
        <c:axId val="69394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394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황현진, ID : H1310300)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09월 04일 15:20:37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2600</v>
      </c>
      <c r="C6" s="59">
        <f>'DRIs DATA 입력'!C6</f>
        <v>1832.8042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58.628276999999997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14.960618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67.072999999999993</v>
      </c>
      <c r="G8" s="59">
        <f>'DRIs DATA 입력'!G8</f>
        <v>13.772</v>
      </c>
      <c r="H8" s="59">
        <f>'DRIs DATA 입력'!H8</f>
        <v>19.155000000000001</v>
      </c>
      <c r="I8" s="46"/>
      <c r="J8" s="59" t="s">
        <v>216</v>
      </c>
      <c r="K8" s="59">
        <f>'DRIs DATA 입력'!K8</f>
        <v>3.1040000000000001</v>
      </c>
      <c r="L8" s="59">
        <f>'DRIs DATA 입력'!L8</f>
        <v>18.725000000000001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286.56729999999999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11.086649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1.7650535999999999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98.420845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59.744720000000001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1.7093651000000001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1.1210697999999999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13.771126000000001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1.3549937000000001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396.51483000000002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7.7427415999999996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1.9540601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0.89729440000000005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302.31015000000002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933.26166000000001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3477.4848999999999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2057.4353000000001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55.163719999999998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104.41343999999999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10.598876000000001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8.6798409999999997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392.63873000000001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0.25203246000000001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1.7720586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120.40056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67.758210000000005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55" sqref="E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289</v>
      </c>
      <c r="B1" s="61" t="s">
        <v>336</v>
      </c>
      <c r="G1" s="62" t="s">
        <v>320</v>
      </c>
      <c r="H1" s="61" t="s">
        <v>337</v>
      </c>
    </row>
    <row r="3" spans="1:27" x14ac:dyDescent="0.3">
      <c r="A3" s="68" t="s">
        <v>321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276</v>
      </c>
      <c r="F4" s="70"/>
      <c r="G4" s="70"/>
      <c r="H4" s="71"/>
      <c r="J4" s="69" t="s">
        <v>309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290</v>
      </c>
      <c r="V4" s="67"/>
      <c r="W4" s="67"/>
      <c r="X4" s="67"/>
      <c r="Y4" s="67"/>
      <c r="Z4" s="67"/>
    </row>
    <row r="5" spans="1:27" x14ac:dyDescent="0.3">
      <c r="A5" s="65"/>
      <c r="B5" s="65" t="s">
        <v>281</v>
      </c>
      <c r="C5" s="65" t="s">
        <v>322</v>
      </c>
      <c r="E5" s="65"/>
      <c r="F5" s="65" t="s">
        <v>50</v>
      </c>
      <c r="G5" s="65" t="s">
        <v>300</v>
      </c>
      <c r="H5" s="65" t="s">
        <v>46</v>
      </c>
      <c r="J5" s="65"/>
      <c r="K5" s="65" t="s">
        <v>296</v>
      </c>
      <c r="L5" s="65" t="s">
        <v>323</v>
      </c>
      <c r="N5" s="65"/>
      <c r="O5" s="65" t="s">
        <v>282</v>
      </c>
      <c r="P5" s="65" t="s">
        <v>294</v>
      </c>
      <c r="Q5" s="65" t="s">
        <v>291</v>
      </c>
      <c r="R5" s="65" t="s">
        <v>277</v>
      </c>
      <c r="S5" s="65" t="s">
        <v>322</v>
      </c>
      <c r="U5" s="65"/>
      <c r="V5" s="65" t="s">
        <v>282</v>
      </c>
      <c r="W5" s="65" t="s">
        <v>294</v>
      </c>
      <c r="X5" s="65" t="s">
        <v>291</v>
      </c>
      <c r="Y5" s="65" t="s">
        <v>277</v>
      </c>
      <c r="Z5" s="65" t="s">
        <v>322</v>
      </c>
    </row>
    <row r="6" spans="1:27" x14ac:dyDescent="0.3">
      <c r="A6" s="65" t="s">
        <v>280</v>
      </c>
      <c r="B6" s="65">
        <v>2600</v>
      </c>
      <c r="C6" s="65">
        <v>1832.8042</v>
      </c>
      <c r="E6" s="65" t="s">
        <v>283</v>
      </c>
      <c r="F6" s="65">
        <v>55</v>
      </c>
      <c r="G6" s="65">
        <v>15</v>
      </c>
      <c r="H6" s="65">
        <v>7</v>
      </c>
      <c r="J6" s="65" t="s">
        <v>283</v>
      </c>
      <c r="K6" s="65">
        <v>0.1</v>
      </c>
      <c r="L6" s="65">
        <v>4</v>
      </c>
      <c r="N6" s="65" t="s">
        <v>301</v>
      </c>
      <c r="O6" s="65">
        <v>50</v>
      </c>
      <c r="P6" s="65">
        <v>65</v>
      </c>
      <c r="Q6" s="65">
        <v>0</v>
      </c>
      <c r="R6" s="65">
        <v>0</v>
      </c>
      <c r="S6" s="65">
        <v>58.628276999999997</v>
      </c>
      <c r="U6" s="65" t="s">
        <v>310</v>
      </c>
      <c r="V6" s="65">
        <v>0</v>
      </c>
      <c r="W6" s="65">
        <v>0</v>
      </c>
      <c r="X6" s="65">
        <v>25</v>
      </c>
      <c r="Y6" s="65">
        <v>0</v>
      </c>
      <c r="Z6" s="65">
        <v>14.960618</v>
      </c>
    </row>
    <row r="7" spans="1:27" x14ac:dyDescent="0.3">
      <c r="E7" s="65" t="s">
        <v>311</v>
      </c>
      <c r="F7" s="65">
        <v>65</v>
      </c>
      <c r="G7" s="65">
        <v>30</v>
      </c>
      <c r="H7" s="65">
        <v>20</v>
      </c>
      <c r="J7" s="65" t="s">
        <v>311</v>
      </c>
      <c r="K7" s="65">
        <v>1</v>
      </c>
      <c r="L7" s="65">
        <v>10</v>
      </c>
    </row>
    <row r="8" spans="1:27" x14ac:dyDescent="0.3">
      <c r="E8" s="65" t="s">
        <v>292</v>
      </c>
      <c r="F8" s="65">
        <v>67.072999999999993</v>
      </c>
      <c r="G8" s="65">
        <v>13.772</v>
      </c>
      <c r="H8" s="65">
        <v>19.155000000000001</v>
      </c>
      <c r="J8" s="65" t="s">
        <v>292</v>
      </c>
      <c r="K8" s="65">
        <v>3.1040000000000001</v>
      </c>
      <c r="L8" s="65">
        <v>18.725000000000001</v>
      </c>
    </row>
    <row r="13" spans="1:27" x14ac:dyDescent="0.3">
      <c r="A13" s="66" t="s">
        <v>324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312</v>
      </c>
      <c r="B14" s="67"/>
      <c r="C14" s="67"/>
      <c r="D14" s="67"/>
      <c r="E14" s="67"/>
      <c r="F14" s="67"/>
      <c r="H14" s="67" t="s">
        <v>302</v>
      </c>
      <c r="I14" s="67"/>
      <c r="J14" s="67"/>
      <c r="K14" s="67"/>
      <c r="L14" s="67"/>
      <c r="M14" s="67"/>
      <c r="O14" s="67" t="s">
        <v>313</v>
      </c>
      <c r="P14" s="67"/>
      <c r="Q14" s="67"/>
      <c r="R14" s="67"/>
      <c r="S14" s="67"/>
      <c r="T14" s="67"/>
      <c r="V14" s="67" t="s">
        <v>293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282</v>
      </c>
      <c r="C15" s="65" t="s">
        <v>294</v>
      </c>
      <c r="D15" s="65" t="s">
        <v>291</v>
      </c>
      <c r="E15" s="65" t="s">
        <v>277</v>
      </c>
      <c r="F15" s="65" t="s">
        <v>322</v>
      </c>
      <c r="H15" s="65"/>
      <c r="I15" s="65" t="s">
        <v>282</v>
      </c>
      <c r="J15" s="65" t="s">
        <v>294</v>
      </c>
      <c r="K15" s="65" t="s">
        <v>291</v>
      </c>
      <c r="L15" s="65" t="s">
        <v>277</v>
      </c>
      <c r="M15" s="65" t="s">
        <v>322</v>
      </c>
      <c r="O15" s="65"/>
      <c r="P15" s="65" t="s">
        <v>282</v>
      </c>
      <c r="Q15" s="65" t="s">
        <v>294</v>
      </c>
      <c r="R15" s="65" t="s">
        <v>291</v>
      </c>
      <c r="S15" s="65" t="s">
        <v>277</v>
      </c>
      <c r="T15" s="65" t="s">
        <v>322</v>
      </c>
      <c r="V15" s="65"/>
      <c r="W15" s="65" t="s">
        <v>282</v>
      </c>
      <c r="X15" s="65" t="s">
        <v>294</v>
      </c>
      <c r="Y15" s="65" t="s">
        <v>291</v>
      </c>
      <c r="Z15" s="65" t="s">
        <v>277</v>
      </c>
      <c r="AA15" s="65" t="s">
        <v>322</v>
      </c>
    </row>
    <row r="16" spans="1:27" x14ac:dyDescent="0.3">
      <c r="A16" s="65" t="s">
        <v>303</v>
      </c>
      <c r="B16" s="65">
        <v>570</v>
      </c>
      <c r="C16" s="65">
        <v>800</v>
      </c>
      <c r="D16" s="65">
        <v>0</v>
      </c>
      <c r="E16" s="65">
        <v>3000</v>
      </c>
      <c r="F16" s="65">
        <v>286.56729999999999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11.086649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1.7650535999999999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98.420845</v>
      </c>
    </row>
    <row r="23" spans="1:62" x14ac:dyDescent="0.3">
      <c r="A23" s="66" t="s">
        <v>325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284</v>
      </c>
      <c r="B24" s="67"/>
      <c r="C24" s="67"/>
      <c r="D24" s="67"/>
      <c r="E24" s="67"/>
      <c r="F24" s="67"/>
      <c r="H24" s="67" t="s">
        <v>285</v>
      </c>
      <c r="I24" s="67"/>
      <c r="J24" s="67"/>
      <c r="K24" s="67"/>
      <c r="L24" s="67"/>
      <c r="M24" s="67"/>
      <c r="O24" s="67" t="s">
        <v>326</v>
      </c>
      <c r="P24" s="67"/>
      <c r="Q24" s="67"/>
      <c r="R24" s="67"/>
      <c r="S24" s="67"/>
      <c r="T24" s="67"/>
      <c r="V24" s="67" t="s">
        <v>278</v>
      </c>
      <c r="W24" s="67"/>
      <c r="X24" s="67"/>
      <c r="Y24" s="67"/>
      <c r="Z24" s="67"/>
      <c r="AA24" s="67"/>
      <c r="AC24" s="67" t="s">
        <v>297</v>
      </c>
      <c r="AD24" s="67"/>
      <c r="AE24" s="67"/>
      <c r="AF24" s="67"/>
      <c r="AG24" s="67"/>
      <c r="AH24" s="67"/>
      <c r="AJ24" s="67" t="s">
        <v>314</v>
      </c>
      <c r="AK24" s="67"/>
      <c r="AL24" s="67"/>
      <c r="AM24" s="67"/>
      <c r="AN24" s="67"/>
      <c r="AO24" s="67"/>
      <c r="AQ24" s="67" t="s">
        <v>286</v>
      </c>
      <c r="AR24" s="67"/>
      <c r="AS24" s="67"/>
      <c r="AT24" s="67"/>
      <c r="AU24" s="67"/>
      <c r="AV24" s="67"/>
      <c r="AX24" s="67" t="s">
        <v>304</v>
      </c>
      <c r="AY24" s="67"/>
      <c r="AZ24" s="67"/>
      <c r="BA24" s="67"/>
      <c r="BB24" s="67"/>
      <c r="BC24" s="67"/>
      <c r="BE24" s="67" t="s">
        <v>327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282</v>
      </c>
      <c r="C25" s="65" t="s">
        <v>294</v>
      </c>
      <c r="D25" s="65" t="s">
        <v>291</v>
      </c>
      <c r="E25" s="65" t="s">
        <v>277</v>
      </c>
      <c r="F25" s="65" t="s">
        <v>322</v>
      </c>
      <c r="H25" s="65"/>
      <c r="I25" s="65" t="s">
        <v>282</v>
      </c>
      <c r="J25" s="65" t="s">
        <v>294</v>
      </c>
      <c r="K25" s="65" t="s">
        <v>291</v>
      </c>
      <c r="L25" s="65" t="s">
        <v>277</v>
      </c>
      <c r="M25" s="65" t="s">
        <v>322</v>
      </c>
      <c r="O25" s="65"/>
      <c r="P25" s="65" t="s">
        <v>282</v>
      </c>
      <c r="Q25" s="65" t="s">
        <v>294</v>
      </c>
      <c r="R25" s="65" t="s">
        <v>291</v>
      </c>
      <c r="S25" s="65" t="s">
        <v>277</v>
      </c>
      <c r="T25" s="65" t="s">
        <v>322</v>
      </c>
      <c r="V25" s="65"/>
      <c r="W25" s="65" t="s">
        <v>282</v>
      </c>
      <c r="X25" s="65" t="s">
        <v>294</v>
      </c>
      <c r="Y25" s="65" t="s">
        <v>291</v>
      </c>
      <c r="Z25" s="65" t="s">
        <v>277</v>
      </c>
      <c r="AA25" s="65" t="s">
        <v>322</v>
      </c>
      <c r="AC25" s="65"/>
      <c r="AD25" s="65" t="s">
        <v>282</v>
      </c>
      <c r="AE25" s="65" t="s">
        <v>294</v>
      </c>
      <c r="AF25" s="65" t="s">
        <v>291</v>
      </c>
      <c r="AG25" s="65" t="s">
        <v>277</v>
      </c>
      <c r="AH25" s="65" t="s">
        <v>322</v>
      </c>
      <c r="AJ25" s="65"/>
      <c r="AK25" s="65" t="s">
        <v>282</v>
      </c>
      <c r="AL25" s="65" t="s">
        <v>294</v>
      </c>
      <c r="AM25" s="65" t="s">
        <v>291</v>
      </c>
      <c r="AN25" s="65" t="s">
        <v>277</v>
      </c>
      <c r="AO25" s="65" t="s">
        <v>322</v>
      </c>
      <c r="AQ25" s="65"/>
      <c r="AR25" s="65" t="s">
        <v>282</v>
      </c>
      <c r="AS25" s="65" t="s">
        <v>294</v>
      </c>
      <c r="AT25" s="65" t="s">
        <v>291</v>
      </c>
      <c r="AU25" s="65" t="s">
        <v>277</v>
      </c>
      <c r="AV25" s="65" t="s">
        <v>322</v>
      </c>
      <c r="AX25" s="65"/>
      <c r="AY25" s="65" t="s">
        <v>282</v>
      </c>
      <c r="AZ25" s="65" t="s">
        <v>294</v>
      </c>
      <c r="BA25" s="65" t="s">
        <v>291</v>
      </c>
      <c r="BB25" s="65" t="s">
        <v>277</v>
      </c>
      <c r="BC25" s="65" t="s">
        <v>322</v>
      </c>
      <c r="BE25" s="65"/>
      <c r="BF25" s="65" t="s">
        <v>282</v>
      </c>
      <c r="BG25" s="65" t="s">
        <v>294</v>
      </c>
      <c r="BH25" s="65" t="s">
        <v>291</v>
      </c>
      <c r="BI25" s="65" t="s">
        <v>277</v>
      </c>
      <c r="BJ25" s="65" t="s">
        <v>322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59.744720000000001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1.7093651000000001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1.1210697999999999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13.771126000000001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1.3549937000000001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396.51483000000002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7.7427415999999996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1.9540601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0.89729440000000005</v>
      </c>
    </row>
    <row r="33" spans="1:68" x14ac:dyDescent="0.3">
      <c r="A33" s="66" t="s">
        <v>287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315</v>
      </c>
      <c r="B34" s="67"/>
      <c r="C34" s="67"/>
      <c r="D34" s="67"/>
      <c r="E34" s="67"/>
      <c r="F34" s="67"/>
      <c r="H34" s="67" t="s">
        <v>316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288</v>
      </c>
      <c r="W34" s="67"/>
      <c r="X34" s="67"/>
      <c r="Y34" s="67"/>
      <c r="Z34" s="67"/>
      <c r="AA34" s="67"/>
      <c r="AC34" s="67" t="s">
        <v>305</v>
      </c>
      <c r="AD34" s="67"/>
      <c r="AE34" s="67"/>
      <c r="AF34" s="67"/>
      <c r="AG34" s="67"/>
      <c r="AH34" s="67"/>
      <c r="AJ34" s="67" t="s">
        <v>329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282</v>
      </c>
      <c r="C35" s="65" t="s">
        <v>294</v>
      </c>
      <c r="D35" s="65" t="s">
        <v>291</v>
      </c>
      <c r="E35" s="65" t="s">
        <v>277</v>
      </c>
      <c r="F35" s="65" t="s">
        <v>322</v>
      </c>
      <c r="H35" s="65"/>
      <c r="I35" s="65" t="s">
        <v>282</v>
      </c>
      <c r="J35" s="65" t="s">
        <v>294</v>
      </c>
      <c r="K35" s="65" t="s">
        <v>291</v>
      </c>
      <c r="L35" s="65" t="s">
        <v>277</v>
      </c>
      <c r="M35" s="65" t="s">
        <v>322</v>
      </c>
      <c r="O35" s="65"/>
      <c r="P35" s="65" t="s">
        <v>282</v>
      </c>
      <c r="Q35" s="65" t="s">
        <v>294</v>
      </c>
      <c r="R35" s="65" t="s">
        <v>291</v>
      </c>
      <c r="S35" s="65" t="s">
        <v>277</v>
      </c>
      <c r="T35" s="65" t="s">
        <v>322</v>
      </c>
      <c r="V35" s="65"/>
      <c r="W35" s="65" t="s">
        <v>282</v>
      </c>
      <c r="X35" s="65" t="s">
        <v>294</v>
      </c>
      <c r="Y35" s="65" t="s">
        <v>291</v>
      </c>
      <c r="Z35" s="65" t="s">
        <v>277</v>
      </c>
      <c r="AA35" s="65" t="s">
        <v>322</v>
      </c>
      <c r="AC35" s="65"/>
      <c r="AD35" s="65" t="s">
        <v>282</v>
      </c>
      <c r="AE35" s="65" t="s">
        <v>294</v>
      </c>
      <c r="AF35" s="65" t="s">
        <v>291</v>
      </c>
      <c r="AG35" s="65" t="s">
        <v>277</v>
      </c>
      <c r="AH35" s="65" t="s">
        <v>322</v>
      </c>
      <c r="AJ35" s="65"/>
      <c r="AK35" s="65" t="s">
        <v>282</v>
      </c>
      <c r="AL35" s="65" t="s">
        <v>294</v>
      </c>
      <c r="AM35" s="65" t="s">
        <v>291</v>
      </c>
      <c r="AN35" s="65" t="s">
        <v>277</v>
      </c>
      <c r="AO35" s="65" t="s">
        <v>322</v>
      </c>
    </row>
    <row r="36" spans="1:68" x14ac:dyDescent="0.3">
      <c r="A36" s="65" t="s">
        <v>17</v>
      </c>
      <c r="B36" s="65">
        <v>650</v>
      </c>
      <c r="C36" s="65">
        <v>800</v>
      </c>
      <c r="D36" s="65">
        <v>0</v>
      </c>
      <c r="E36" s="65">
        <v>2500</v>
      </c>
      <c r="F36" s="65">
        <v>302.31015000000002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933.26166000000001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3477.4848999999999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2057.4353000000001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55.163719999999998</v>
      </c>
      <c r="AJ36" s="65" t="s">
        <v>22</v>
      </c>
      <c r="AK36" s="65">
        <v>295</v>
      </c>
      <c r="AL36" s="65">
        <v>350</v>
      </c>
      <c r="AM36" s="65">
        <v>0</v>
      </c>
      <c r="AN36" s="65">
        <v>350</v>
      </c>
      <c r="AO36" s="65">
        <v>104.41343999999999</v>
      </c>
    </row>
    <row r="43" spans="1:68" x14ac:dyDescent="0.3">
      <c r="A43" s="66" t="s">
        <v>295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306</v>
      </c>
      <c r="B44" s="67"/>
      <c r="C44" s="67"/>
      <c r="D44" s="67"/>
      <c r="E44" s="67"/>
      <c r="F44" s="67"/>
      <c r="H44" s="67" t="s">
        <v>298</v>
      </c>
      <c r="I44" s="67"/>
      <c r="J44" s="67"/>
      <c r="K44" s="67"/>
      <c r="L44" s="67"/>
      <c r="M44" s="67"/>
      <c r="O44" s="67" t="s">
        <v>317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318</v>
      </c>
      <c r="AD44" s="67"/>
      <c r="AE44" s="67"/>
      <c r="AF44" s="67"/>
      <c r="AG44" s="67"/>
      <c r="AH44" s="67"/>
      <c r="AJ44" s="67" t="s">
        <v>331</v>
      </c>
      <c r="AK44" s="67"/>
      <c r="AL44" s="67"/>
      <c r="AM44" s="67"/>
      <c r="AN44" s="67"/>
      <c r="AO44" s="67"/>
      <c r="AQ44" s="67" t="s">
        <v>332</v>
      </c>
      <c r="AR44" s="67"/>
      <c r="AS44" s="67"/>
      <c r="AT44" s="67"/>
      <c r="AU44" s="67"/>
      <c r="AV44" s="67"/>
      <c r="AX44" s="67" t="s">
        <v>307</v>
      </c>
      <c r="AY44" s="67"/>
      <c r="AZ44" s="67"/>
      <c r="BA44" s="67"/>
      <c r="BB44" s="67"/>
      <c r="BC44" s="67"/>
      <c r="BE44" s="67" t="s">
        <v>319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282</v>
      </c>
      <c r="C45" s="65" t="s">
        <v>294</v>
      </c>
      <c r="D45" s="65" t="s">
        <v>291</v>
      </c>
      <c r="E45" s="65" t="s">
        <v>277</v>
      </c>
      <c r="F45" s="65" t="s">
        <v>322</v>
      </c>
      <c r="H45" s="65"/>
      <c r="I45" s="65" t="s">
        <v>282</v>
      </c>
      <c r="J45" s="65" t="s">
        <v>294</v>
      </c>
      <c r="K45" s="65" t="s">
        <v>291</v>
      </c>
      <c r="L45" s="65" t="s">
        <v>277</v>
      </c>
      <c r="M45" s="65" t="s">
        <v>322</v>
      </c>
      <c r="O45" s="65"/>
      <c r="P45" s="65" t="s">
        <v>282</v>
      </c>
      <c r="Q45" s="65" t="s">
        <v>294</v>
      </c>
      <c r="R45" s="65" t="s">
        <v>291</v>
      </c>
      <c r="S45" s="65" t="s">
        <v>277</v>
      </c>
      <c r="T45" s="65" t="s">
        <v>322</v>
      </c>
      <c r="V45" s="65"/>
      <c r="W45" s="65" t="s">
        <v>282</v>
      </c>
      <c r="X45" s="65" t="s">
        <v>294</v>
      </c>
      <c r="Y45" s="65" t="s">
        <v>291</v>
      </c>
      <c r="Z45" s="65" t="s">
        <v>277</v>
      </c>
      <c r="AA45" s="65" t="s">
        <v>322</v>
      </c>
      <c r="AC45" s="65"/>
      <c r="AD45" s="65" t="s">
        <v>282</v>
      </c>
      <c r="AE45" s="65" t="s">
        <v>294</v>
      </c>
      <c r="AF45" s="65" t="s">
        <v>291</v>
      </c>
      <c r="AG45" s="65" t="s">
        <v>277</v>
      </c>
      <c r="AH45" s="65" t="s">
        <v>322</v>
      </c>
      <c r="AJ45" s="65"/>
      <c r="AK45" s="65" t="s">
        <v>282</v>
      </c>
      <c r="AL45" s="65" t="s">
        <v>294</v>
      </c>
      <c r="AM45" s="65" t="s">
        <v>291</v>
      </c>
      <c r="AN45" s="65" t="s">
        <v>277</v>
      </c>
      <c r="AO45" s="65" t="s">
        <v>322</v>
      </c>
      <c r="AQ45" s="65"/>
      <c r="AR45" s="65" t="s">
        <v>282</v>
      </c>
      <c r="AS45" s="65" t="s">
        <v>294</v>
      </c>
      <c r="AT45" s="65" t="s">
        <v>291</v>
      </c>
      <c r="AU45" s="65" t="s">
        <v>277</v>
      </c>
      <c r="AV45" s="65" t="s">
        <v>322</v>
      </c>
      <c r="AX45" s="65"/>
      <c r="AY45" s="65" t="s">
        <v>282</v>
      </c>
      <c r="AZ45" s="65" t="s">
        <v>294</v>
      </c>
      <c r="BA45" s="65" t="s">
        <v>291</v>
      </c>
      <c r="BB45" s="65" t="s">
        <v>277</v>
      </c>
      <c r="BC45" s="65" t="s">
        <v>322</v>
      </c>
      <c r="BE45" s="65"/>
      <c r="BF45" s="65" t="s">
        <v>282</v>
      </c>
      <c r="BG45" s="65" t="s">
        <v>294</v>
      </c>
      <c r="BH45" s="65" t="s">
        <v>291</v>
      </c>
      <c r="BI45" s="65" t="s">
        <v>277</v>
      </c>
      <c r="BJ45" s="65" t="s">
        <v>322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10.598876000000001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8.6798409999999997</v>
      </c>
      <c r="O46" s="65" t="s">
        <v>279</v>
      </c>
      <c r="P46" s="65">
        <v>600</v>
      </c>
      <c r="Q46" s="65">
        <v>800</v>
      </c>
      <c r="R46" s="65">
        <v>0</v>
      </c>
      <c r="S46" s="65">
        <v>10000</v>
      </c>
      <c r="T46" s="65">
        <v>392.63873000000001</v>
      </c>
      <c r="V46" s="65" t="s">
        <v>29</v>
      </c>
      <c r="W46" s="65">
        <v>0</v>
      </c>
      <c r="X46" s="65">
        <v>0</v>
      </c>
      <c r="Y46" s="65">
        <v>3.5</v>
      </c>
      <c r="Z46" s="65">
        <v>10</v>
      </c>
      <c r="AA46" s="65">
        <v>0.25203246000000001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1.7720586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120.40056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67.758210000000005</v>
      </c>
      <c r="AX46" s="65" t="s">
        <v>308</v>
      </c>
      <c r="AY46" s="65"/>
      <c r="AZ46" s="65"/>
      <c r="BA46" s="65"/>
      <c r="BB46" s="65"/>
      <c r="BC46" s="65"/>
      <c r="BE46" s="65" t="s">
        <v>299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1" sqref="G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335</v>
      </c>
      <c r="D2" s="61">
        <v>26</v>
      </c>
      <c r="E2" s="61">
        <v>1832.8042</v>
      </c>
      <c r="F2" s="61">
        <v>205.28575000000001</v>
      </c>
      <c r="G2" s="61">
        <v>42.151142</v>
      </c>
      <c r="H2" s="61">
        <v>15.085896</v>
      </c>
      <c r="I2" s="61">
        <v>27.065248</v>
      </c>
      <c r="J2" s="61">
        <v>58.628276999999997</v>
      </c>
      <c r="K2" s="61">
        <v>24.308824999999999</v>
      </c>
      <c r="L2" s="61">
        <v>34.319454</v>
      </c>
      <c r="M2" s="61">
        <v>14.960618</v>
      </c>
      <c r="N2" s="61">
        <v>1.6155504999999999</v>
      </c>
      <c r="O2" s="61">
        <v>7.5516334000000001</v>
      </c>
      <c r="P2" s="61">
        <v>1278.7384</v>
      </c>
      <c r="Q2" s="61">
        <v>16.043704999999999</v>
      </c>
      <c r="R2" s="61">
        <v>286.56729999999999</v>
      </c>
      <c r="S2" s="61">
        <v>52.791122000000001</v>
      </c>
      <c r="T2" s="61">
        <v>2805.3130000000001</v>
      </c>
      <c r="U2" s="61">
        <v>1.7650535999999999</v>
      </c>
      <c r="V2" s="61">
        <v>11.086649</v>
      </c>
      <c r="W2" s="61">
        <v>98.420845</v>
      </c>
      <c r="X2" s="61">
        <v>59.744720000000001</v>
      </c>
      <c r="Y2" s="61">
        <v>1.7093651000000001</v>
      </c>
      <c r="Z2" s="61">
        <v>1.1210697999999999</v>
      </c>
      <c r="AA2" s="61">
        <v>13.771126000000001</v>
      </c>
      <c r="AB2" s="61">
        <v>1.3549937000000001</v>
      </c>
      <c r="AC2" s="61">
        <v>396.51483000000002</v>
      </c>
      <c r="AD2" s="61">
        <v>7.7427415999999996</v>
      </c>
      <c r="AE2" s="61">
        <v>1.9540601</v>
      </c>
      <c r="AF2" s="61">
        <v>0.89729440000000005</v>
      </c>
      <c r="AG2" s="61">
        <v>302.31015000000002</v>
      </c>
      <c r="AH2" s="61">
        <v>187.47069999999999</v>
      </c>
      <c r="AI2" s="61">
        <v>114.83945</v>
      </c>
      <c r="AJ2" s="61">
        <v>933.26166000000001</v>
      </c>
      <c r="AK2" s="61">
        <v>3477.4848999999999</v>
      </c>
      <c r="AL2" s="61">
        <v>55.163719999999998</v>
      </c>
      <c r="AM2" s="61">
        <v>2057.4353000000001</v>
      </c>
      <c r="AN2" s="61">
        <v>104.41343999999999</v>
      </c>
      <c r="AO2" s="61">
        <v>10.598876000000001</v>
      </c>
      <c r="AP2" s="61">
        <v>6.2367189999999999</v>
      </c>
      <c r="AQ2" s="61">
        <v>4.3621563999999999</v>
      </c>
      <c r="AR2" s="61">
        <v>8.6798409999999997</v>
      </c>
      <c r="AS2" s="61">
        <v>392.63873000000001</v>
      </c>
      <c r="AT2" s="61">
        <v>0.25203246000000001</v>
      </c>
      <c r="AU2" s="61">
        <v>1.7720586</v>
      </c>
      <c r="AV2" s="61">
        <v>120.40056</v>
      </c>
      <c r="AW2" s="61">
        <v>67.758210000000005</v>
      </c>
      <c r="AX2" s="61">
        <v>7.3312440000000006E-2</v>
      </c>
      <c r="AY2" s="61">
        <v>1.9091022</v>
      </c>
      <c r="AZ2" s="61">
        <v>205.58026000000001</v>
      </c>
      <c r="BA2" s="61">
        <v>34.388100000000001</v>
      </c>
      <c r="BB2" s="61">
        <v>11.490247999999999</v>
      </c>
      <c r="BC2" s="61">
        <v>12.812866</v>
      </c>
      <c r="BD2" s="61">
        <v>10.078514</v>
      </c>
      <c r="BE2" s="61">
        <v>0.54984339999999998</v>
      </c>
      <c r="BF2" s="61">
        <v>3.5491830000000002</v>
      </c>
      <c r="BG2" s="61">
        <v>2.7754896000000001E-3</v>
      </c>
      <c r="BH2" s="61">
        <v>7.6886727000000004E-3</v>
      </c>
      <c r="BI2" s="61">
        <v>6.8253864999999999E-3</v>
      </c>
      <c r="BJ2" s="61">
        <v>5.0113890000000001E-2</v>
      </c>
      <c r="BK2" s="61">
        <v>2.1349920000000001E-4</v>
      </c>
      <c r="BL2" s="61">
        <v>0.15228775</v>
      </c>
      <c r="BM2" s="61">
        <v>1.3780242</v>
      </c>
      <c r="BN2" s="61">
        <v>0.53774089999999997</v>
      </c>
      <c r="BO2" s="61">
        <v>31.898813000000001</v>
      </c>
      <c r="BP2" s="61">
        <v>3.0555631999999999</v>
      </c>
      <c r="BQ2" s="61">
        <v>7.9276543000000004</v>
      </c>
      <c r="BR2" s="61">
        <v>32.787345999999999</v>
      </c>
      <c r="BS2" s="61">
        <v>37.443719999999999</v>
      </c>
      <c r="BT2" s="61">
        <v>4.1758857000000003</v>
      </c>
      <c r="BU2" s="61">
        <v>4.0015771999999998E-2</v>
      </c>
      <c r="BV2" s="61">
        <v>1.3537379E-2</v>
      </c>
      <c r="BW2" s="61">
        <v>0.25026256000000002</v>
      </c>
      <c r="BX2" s="61">
        <v>0.69465120000000002</v>
      </c>
      <c r="BY2" s="61">
        <v>0.11206379499999999</v>
      </c>
      <c r="BZ2" s="61">
        <v>9.3954493000000003E-4</v>
      </c>
      <c r="CA2" s="61">
        <v>0.43742120000000001</v>
      </c>
      <c r="CB2" s="61">
        <v>8.0891490000000003E-3</v>
      </c>
      <c r="CC2" s="61">
        <v>0.13695056999999999</v>
      </c>
      <c r="CD2" s="61">
        <v>0.94396853000000003</v>
      </c>
      <c r="CE2" s="61">
        <v>4.8115603999999999E-2</v>
      </c>
      <c r="CF2" s="61">
        <v>3.1410260000000002E-2</v>
      </c>
      <c r="CG2" s="61">
        <v>2.9999999000000001E-6</v>
      </c>
      <c r="CH2" s="61">
        <v>1.6350703000000001E-2</v>
      </c>
      <c r="CI2" s="61">
        <v>2.5332670000000001E-3</v>
      </c>
      <c r="CJ2" s="61">
        <v>2.106919</v>
      </c>
      <c r="CK2" s="61">
        <v>1.2976547999999999E-2</v>
      </c>
      <c r="CL2" s="61">
        <v>0.43283830000000001</v>
      </c>
      <c r="CM2" s="61">
        <v>1.2375265</v>
      </c>
      <c r="CN2" s="61">
        <v>1627.1537000000001</v>
      </c>
      <c r="CO2" s="61">
        <v>2797.0709999999999</v>
      </c>
      <c r="CP2" s="61">
        <v>1876.7954</v>
      </c>
      <c r="CQ2" s="61">
        <v>612.53045999999995</v>
      </c>
      <c r="CR2" s="61">
        <v>357.56121999999999</v>
      </c>
      <c r="CS2" s="61">
        <v>270.50223</v>
      </c>
      <c r="CT2" s="61">
        <v>1687.7594999999999</v>
      </c>
      <c r="CU2" s="61">
        <v>1062.1765</v>
      </c>
      <c r="CV2" s="61">
        <v>839.17846999999995</v>
      </c>
      <c r="CW2" s="61">
        <v>1225.5275999999999</v>
      </c>
      <c r="CX2" s="61">
        <v>357.12157999999999</v>
      </c>
      <c r="CY2" s="61">
        <v>1941.7523000000001</v>
      </c>
      <c r="CZ2" s="61">
        <v>1082.8239000000001</v>
      </c>
      <c r="DA2" s="61">
        <v>2508.2959999999998</v>
      </c>
      <c r="DB2" s="61">
        <v>2238.3915999999999</v>
      </c>
      <c r="DC2" s="61">
        <v>3568.5354000000002</v>
      </c>
      <c r="DD2" s="61">
        <v>6661.8676999999998</v>
      </c>
      <c r="DE2" s="61">
        <v>1512.7452000000001</v>
      </c>
      <c r="DF2" s="61">
        <v>2865.808</v>
      </c>
      <c r="DG2" s="61">
        <v>1449.8046999999999</v>
      </c>
      <c r="DH2" s="61">
        <v>57.192093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34.388100000000001</v>
      </c>
      <c r="B6">
        <f>BB2</f>
        <v>11.490247999999999</v>
      </c>
      <c r="C6">
        <f>BC2</f>
        <v>12.812866</v>
      </c>
      <c r="D6">
        <f>BD2</f>
        <v>10.078514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35544</v>
      </c>
      <c r="C2" s="56">
        <f ca="1">YEAR(TODAY())-YEAR(B2)+IF(TODAY()&gt;=DATE(YEAR(TODAY()),MONTH(B2),DAY(B2)),0,-1)</f>
        <v>26</v>
      </c>
      <c r="E2" s="52">
        <v>166</v>
      </c>
      <c r="F2" s="53" t="s">
        <v>39</v>
      </c>
      <c r="G2" s="52">
        <v>60</v>
      </c>
      <c r="H2" s="51" t="s">
        <v>41</v>
      </c>
      <c r="I2" s="72">
        <f>ROUND(G3/E3^2,1)</f>
        <v>21.8</v>
      </c>
    </row>
    <row r="3" spans="1:9" x14ac:dyDescent="0.3">
      <c r="E3" s="51">
        <f>E2/100</f>
        <v>1.66</v>
      </c>
      <c r="F3" s="51" t="s">
        <v>40</v>
      </c>
      <c r="G3" s="51">
        <f>G2</f>
        <v>60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45173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황현진, ID : H1310300)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09월 04일 15:20:37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2" sqref="Y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45173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26</v>
      </c>
      <c r="G12" s="94"/>
      <c r="H12" s="94"/>
      <c r="I12" s="94"/>
      <c r="K12" s="123">
        <f>'개인정보 및 신체계측 입력'!E2</f>
        <v>166</v>
      </c>
      <c r="L12" s="124"/>
      <c r="M12" s="117">
        <f>'개인정보 및 신체계측 입력'!G2</f>
        <v>60</v>
      </c>
      <c r="N12" s="118"/>
      <c r="O12" s="113" t="s">
        <v>271</v>
      </c>
      <c r="P12" s="107"/>
      <c r="Q12" s="90">
        <f>'개인정보 및 신체계측 입력'!I2</f>
        <v>21.8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황현진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67.072999999999993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13.772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19.155000000000001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18.7</v>
      </c>
      <c r="L72" s="36" t="s">
        <v>53</v>
      </c>
      <c r="M72" s="36">
        <f>ROUND('DRIs DATA'!K8,1)</f>
        <v>3.1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38.21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92.39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59.74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90.33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37.79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231.83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105.99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2023-09-04T06:24:31Z</dcterms:modified>
</cp:coreProperties>
</file>