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<sst xmlns="http://schemas.openxmlformats.org/spreadsheetml/2006/main" count="692" uniqueCount="337">
  <si>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</si>
  <si>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</si>
  <si>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</si>
  <si>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</si>
  <si>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</si>
  <si>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</si>
  <si>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</si>
  <si>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</si>
  <si>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</si>
  <si>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</si>
  <si>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</si>
  <si>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</si>
  <si>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</si>
  <si>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</si>
  <si>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</si>
  <si>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</si>
  <si>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</si>
  <si>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</si>
  <si>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</si>
  <si>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</si>
  <si>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</si>
  <si>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</si>
  <si>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</si>
  <si>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</si>
  <si>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</si>
  <si>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</si>
  <si>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</si>
  <si>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</si>
  <si>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</si>
  <si>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</si>
  <si>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</si>
  <si>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</si>
  <si>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</si>
  <si>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</si>
  <si>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</si>
  <si>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</si>
  <si>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</si>
  <si>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</si>
  <si>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</si>
  <si>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</si>
  <si>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</si>
  <si>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</si>
  <si>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</si>
  <si>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</si>
  <si>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</si>
  <si>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</si>
  <si>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</si>
  <si>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</si>
  <si>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</si>
  <si>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</si>
  <si>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</si>
  <si>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</si>
  <si>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</si>
  <si>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</si>
  <si>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</si>
  <si>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</si>
  <si>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</si>
  <si>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</si>
  <si>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</si>
  <si>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</si>
  <si>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</si>
  <si>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</si>
  <si>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</si>
  <si>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</si>
  <si>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</si>
  <si>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</si>
  <si>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</si>
  <si>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</si>
  <si>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</si>
  <si>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</si>
  <si>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</si>
  <si>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</si>
  <si>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</si>
  <si>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</si>
  <si>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</si>
  <si>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</si>
  <si>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</si>
  <si>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</si>
  <si>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</si>
  <si>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</si>
  <si>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</si>
  <si>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</si>
  <si>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</si>
  <si>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</si>
  <si>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</si>
  <si>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</si>
  <si>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</si>
  <si>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</si>
  <si>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</si>
  <si>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</si>
  <si>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</si>
  <si>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</si>
  <si>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</si>
  <si>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</si>
  <si>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</si>
  <si>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</si>
  <si>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</si>
  <si>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</si>
  <si>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</si>
  <si>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</si>
  <si>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</si>
  <si>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</si>
  <si>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</si>
  <si>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</si>
  <si>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</si>
  <si>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</si>
  <si>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</si>
  <si>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</si>
  <si>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</si>
  <si>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</si>
  <si>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</si>
  <si>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</si>
  <si>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</si>
  <si>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</si>
  <si>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</si>
  <si>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</si>
  <si>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</si>
  <si>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</si>
  <si>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</si>
  <si>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</si>
  <si>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</si>
  <si>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</si>
  <si>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</si>
  <si>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</si>
  <si>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</si>
  <si>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</si>
  <si>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</si>
  <si>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</si>
  <si>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</si>
  <si>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</si>
  <si>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</si>
  <si>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</si>
  <si>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</si>
  <si>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</si>
  <si>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</si>
  <si>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</si>
  <si>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</si>
  <si>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</si>
  <si>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</si>
  <si>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</si>
  <si>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</si>
  <si>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</si>
  <si>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</si>
  <si>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</si>
  <si>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</si>
  <si>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</si>
  <si>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</si>
  <si>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</si>
  <si>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</si>
  <si>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</si>
  <si>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</si>
  <si>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</si>
  <si>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</si>
  <si>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</si>
  <si>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</si>
  <si>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</si>
  <si>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</si>
  <si>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</si>
  <si>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</si>
  <si>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</si>
  <si>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</si>
  <si>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</si>
  <si>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</si>
  <si>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</si>
  <si>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</si>
  <si>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</si>
  <si>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</si>
  <si>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</si>
  <si>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</si>
  <si>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</si>
  <si>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</si>
  <si>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</si>
  <si>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</si>
  <si>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</si>
  <si>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</si>
  <si>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</si>
  <si>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</si>
  <si>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</si>
  <si>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</si>
  <si>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</si>
  <si>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</si>
  <si>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</si>
  <si>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</si>
  <si>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</si>
  <si>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</si>
  <si>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</si>
  <si>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</si>
  <si>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</si>
  <si>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</si>
  <si>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</si>
  <si>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</si>
  <si>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</si>
  <si>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</si>
  <si>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</si>
  <si>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</si>
  <si>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</si>
  <si>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</si>
  <si>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</si>
  <si>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</si>
  <si>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</si>
  <si>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</si>
  <si>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</si>
  <si>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</si>
  <si>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</si>
  <si>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</si>
  <si>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</si>
  <si>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</si>
  <si>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</si>
  <si>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</si>
  <si>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</si>
  <si>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</si>
  <si>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</si>
  <si>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</si>
  <si>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</si>
  <si>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</si>
  <si>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</si>
  <si>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</si>
  <si>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</si>
  <si>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</si>
  <si>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</si>
  <si>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</si>
  <si>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</si>
  <si>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</si>
  <si>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</si>
  <si>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</si>
  <si>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</si>
  <si>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</si>
  <si>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</si>
  <si>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</si>
  <si>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</si>
  <si>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</si>
  <si>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</si>
  <si>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</si>
  <si>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</si>
  <si>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</si>
  <si>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</si>
  <si>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</si>
  <si>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</si>
  <si>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</si>
  <si>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</si>
  <si>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</si>
  <si>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</si>
  <si>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</si>
  <si>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</si>
  <si>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</si>
  <si>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</si>
  <si>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</si>
  <si>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</si>
  <si>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</si>
  <si>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</si>
  <si>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</si>
  <si>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</si>
  <si>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</si>
  <si>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</si>
  <si>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</si>
  <si>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</si>
  <si>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</si>
  <si>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</si>
  <si>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</si>
  <si>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</si>
  <si>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</si>
  <si>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</si>
  <si>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</si>
  <si>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</si>
  <si>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</si>
  <si>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</si>
  <si>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</si>
  <si>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</si>
  <si>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</si>
  <si>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</si>
  <si>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</si>
  <si>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</si>
  <si>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</si>
  <si>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</si>
  <si>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</si>
  <si>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</si>
  <si>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</si>
  <si>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</si>
  <si>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</si>
  <si>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</si>
  <si>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평균필요량</t>
    <phoneticPr fontId="1" type="noConversion"/>
  </si>
  <si>
    <t>적정비율(최소)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</si>
  <si>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</si>
  <si>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</si>
  <si>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</si>
  <si>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정보</t>
    <phoneticPr fontId="1" type="noConversion"/>
  </si>
  <si>
    <t>충분섭취량</t>
    <phoneticPr fontId="1" type="noConversion"/>
  </si>
  <si>
    <t>섭취비율</t>
    <phoneticPr fontId="1" type="noConversion"/>
  </si>
  <si>
    <t>권장섭취량</t>
    <phoneticPr fontId="1" type="noConversion"/>
  </si>
  <si>
    <t>크롬(ug/일)</t>
    <phoneticPr fontId="1" type="noConversion"/>
  </si>
  <si>
    <t>단백질(g/일)</t>
    <phoneticPr fontId="1" type="noConversion"/>
  </si>
  <si>
    <t>판토텐산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</si>
  <si>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</si>
  <si>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</si>
  <si>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</si>
  <si>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</si>
  <si>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</si>
  <si>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</si>
  <si>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</si>
  <si>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</si>
  <si>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</si>
  <si>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</si>
  <si>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</si>
  <si>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</si>
  <si>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</si>
  <si>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</si>
  <si>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</si>
  <si>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</si>
  <si>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</si>
  <si>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</si>
  <si>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</si>
  <si>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</si>
  <si>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지방</t>
    <phoneticPr fontId="1" type="noConversion"/>
  </si>
  <si>
    <t>비타민E</t>
    <phoneticPr fontId="1" type="noConversion"/>
  </si>
  <si>
    <t>염소</t>
    <phoneticPr fontId="1" type="noConversion"/>
  </si>
  <si>
    <t>아연</t>
    <phoneticPr fontId="1" type="noConversion"/>
  </si>
  <si>
    <t>H1310302</t>
  </si>
  <si>
    <t>유요한</t>
  </si>
  <si>
    <t>M</t>
  </si>
  <si>
    <t>(설문지 : FFQ 95문항 설문지, 사용자 : 유요한, ID : H1310302)</t>
  </si>
  <si>
    <t>2023년 09월 12일 09:45:23</t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</si>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</sst>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89.392075000000006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31656"/>
        <c:axId val="556135968"/>
      </c:barChart>
      <c:catAx>
        <c:axId val="55613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35968"/>
        <c:crosses val="autoZero"/>
        <c:auto val="1"/>
        <c:lblAlgn val="ctr"/>
        <c:lblOffset val="100"/>
        <c:noMultiLvlLbl val="0"/>
      </c:catAx>
      <c:valAx>
        <c:axId val="55613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3.2273375999999998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5232"/>
        <c:axId val="569986408"/>
      </c:barChart>
      <c:catAx>
        <c:axId val="5699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86408"/>
        <c:crosses val="autoZero"/>
        <c:auto val="1"/>
        <c:lblAlgn val="ctr"/>
        <c:lblOffset val="100"/>
        <c:noMultiLvlLbl val="0"/>
      </c:catAx>
      <c:valAx>
        <c:axId val="56998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2.5426012999999998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4840"/>
        <c:axId val="569979352"/>
      </c:barChart>
      <c:catAx>
        <c:axId val="56998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79352"/>
        <c:crosses val="autoZero"/>
        <c:auto val="1"/>
        <c:lblAlgn val="ctr"/>
        <c:lblOffset val="100"/>
        <c:noMultiLvlLbl val="0"/>
      </c:catAx>
      <c:valAx>
        <c:axId val="56997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1393.5146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3272"/>
        <c:axId val="569981704"/>
      </c:barChart>
      <c:catAx>
        <c:axId val="56998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81704"/>
        <c:crosses val="autoZero"/>
        <c:auto val="1"/>
        <c:lblAlgn val="ctr"/>
        <c:lblOffset val="100"/>
        <c:noMultiLvlLbl val="0"/>
      </c:catAx>
      <c:valAx>
        <c:axId val="56998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3321.346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0528"/>
        <c:axId val="569981312"/>
      </c:barChart>
      <c:catAx>
        <c:axId val="56998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81312"/>
        <c:crosses val="autoZero"/>
        <c:auto val="1"/>
        <c:lblAlgn val="ctr"/>
        <c:lblOffset val="100"/>
        <c:noMultiLvlLbl val="0"/>
      </c:catAx>
      <c:valAx>
        <c:axId val="569981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140.56693999999999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4056"/>
        <c:axId val="569982096"/>
      </c:barChart>
      <c:catAx>
        <c:axId val="56998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82096"/>
        <c:crosses val="autoZero"/>
        <c:auto val="1"/>
        <c:lblAlgn val="ctr"/>
        <c:lblOffset val="100"/>
        <c:noMultiLvlLbl val="0"/>
      </c:catAx>
      <c:valAx>
        <c:axId val="56998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122.21888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982488"/>
        <c:axId val="569982880"/>
      </c:barChart>
      <c:catAx>
        <c:axId val="56998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982880"/>
        <c:crosses val="autoZero"/>
        <c:auto val="1"/>
        <c:lblAlgn val="ctr"/>
        <c:lblOffset val="100"/>
        <c:noMultiLvlLbl val="0"/>
      </c:catAx>
      <c:valAx>
        <c:axId val="56998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98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13.240973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214072"/>
        <c:axId val="556132440"/>
      </c:barChart>
      <c:catAx>
        <c:axId val="40821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32440"/>
        <c:crosses val="autoZero"/>
        <c:auto val="1"/>
        <c:lblAlgn val="ctr"/>
        <c:lblOffset val="100"/>
        <c:noMultiLvlLbl val="0"/>
      </c:catAx>
      <c:valAx>
        <c:axId val="556132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21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811.51935000000003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4104"/>
        <c:axId val="565417632"/>
      </c:barChart>
      <c:catAx>
        <c:axId val="56541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7632"/>
        <c:crosses val="autoZero"/>
        <c:auto val="1"/>
        <c:lblAlgn val="ctr"/>
        <c:lblOffset val="100"/>
        <c:noMultiLvlLbl val="0"/>
      </c:catAx>
      <c:valAx>
        <c:axId val="5654176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3.5548179999999999E-2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5672"/>
        <c:axId val="565416848"/>
      </c:barChart>
      <c:catAx>
        <c:axId val="56541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6848"/>
        <c:crosses val="autoZero"/>
        <c:auto val="1"/>
        <c:lblAlgn val="ctr"/>
        <c:lblOffset val="100"/>
        <c:noMultiLvlLbl val="0"/>
      </c:catAx>
      <c:valAx>
        <c:axId val="56541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3.4543838999999998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5280"/>
        <c:axId val="565413712"/>
      </c:barChart>
      <c:catAx>
        <c:axId val="56541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3712"/>
        <c:crosses val="autoZero"/>
        <c:auto val="1"/>
        <c:lblAlgn val="ctr"/>
        <c:lblOffset val="100"/>
        <c:noMultiLvlLbl val="0"/>
      </c:catAx>
      <c:valAx>
        <c:axId val="565413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23.568992999999999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36752"/>
        <c:axId val="556137536"/>
      </c:barChart>
      <c:catAx>
        <c:axId val="5561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37536"/>
        <c:crosses val="autoZero"/>
        <c:auto val="1"/>
        <c:lblAlgn val="ctr"/>
        <c:lblOffset val="100"/>
        <c:noMultiLvlLbl val="0"/>
      </c:catAx>
      <c:valAx>
        <c:axId val="55613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3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200.11964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7240"/>
        <c:axId val="565412928"/>
      </c:barChart>
      <c:catAx>
        <c:axId val="56541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2928"/>
        <c:crosses val="autoZero"/>
        <c:auto val="1"/>
        <c:lblAlgn val="ctr"/>
        <c:lblOffset val="100"/>
        <c:noMultiLvlLbl val="0"/>
      </c:catAx>
      <c:valAx>
        <c:axId val="56541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116.09274000000001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0576"/>
        <c:axId val="565416456"/>
      </c:barChart>
      <c:catAx>
        <c:axId val="5654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6456"/>
        <c:crosses val="autoZero"/>
        <c:auto val="1"/>
        <c:lblAlgn val="ctr"/>
        <c:lblOffset val="100"/>
        <c:noMultiLvlLbl val="0"/>
      </c:catAx>
      <c:valAx>
        <c:axId val="56541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3.6150000000000002</c:v>
                </c:pt>
                <c:pt idx="1">
                  <c:v>15.207000000000001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411360"/>
        <c:axId val="565411752"/>
      </c:barChart>
      <c:catAx>
        <c:axId val="5654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1752"/>
        <c:crosses val="autoZero"/>
        <c:auto val="1"/>
        <c:lblAlgn val="ctr"/>
        <c:lblOffset val="100"/>
        <c:noMultiLvlLbl val="0"/>
      </c:catAx>
      <c:valAx>
        <c:axId val="56541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13.024525000000001</c:v>
                </c:pt>
                <c:pt idx="1">
                  <c:v>15.624286</c:v>
                </c:pt>
                <c:pt idx="2">
                  <c:v>12.749741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542.42205999999999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412536"/>
        <c:axId val="565645656"/>
      </c:barChart>
      <c:catAx>
        <c:axId val="56541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45656"/>
        <c:crosses val="autoZero"/>
        <c:auto val="1"/>
        <c:lblAlgn val="ctr"/>
        <c:lblOffset val="100"/>
        <c:noMultiLvlLbl val="0"/>
      </c:catAx>
      <c:valAx>
        <c:axId val="565645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41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20.619350000000001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38992"/>
        <c:axId val="565640560"/>
      </c:barChart>
      <c:catAx>
        <c:axId val="56563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40560"/>
        <c:crosses val="autoZero"/>
        <c:auto val="1"/>
        <c:lblAlgn val="ctr"/>
        <c:lblOffset val="100"/>
        <c:noMultiLvlLbl val="0"/>
      </c:catAx>
      <c:valAx>
        <c:axId val="56564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3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72.406999999999996</c:v>
                </c:pt>
                <c:pt idx="1">
                  <c:v>10.661</c:v>
                </c:pt>
                <c:pt idx="2">
                  <c:v>16.931999999999999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44480"/>
        <c:axId val="565638600"/>
      </c:barChart>
      <c:catAx>
        <c:axId val="56564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38600"/>
        <c:crosses val="autoZero"/>
        <c:auto val="1"/>
        <c:lblAlgn val="ctr"/>
        <c:lblOffset val="100"/>
        <c:noMultiLvlLbl val="0"/>
      </c:catAx>
      <c:valAx>
        <c:axId val="56563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2422.7170000000001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43696"/>
        <c:axId val="565639776"/>
      </c:barChart>
      <c:catAx>
        <c:axId val="56564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39776"/>
        <c:crosses val="autoZero"/>
        <c:auto val="1"/>
        <c:lblAlgn val="ctr"/>
        <c:lblOffset val="100"/>
        <c:noMultiLvlLbl val="0"/>
      </c:catAx>
      <c:valAx>
        <c:axId val="56563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4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108.23300999999999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40168"/>
        <c:axId val="565640952"/>
      </c:barChart>
      <c:catAx>
        <c:axId val="56564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40952"/>
        <c:crosses val="autoZero"/>
        <c:auto val="1"/>
        <c:lblAlgn val="ctr"/>
        <c:lblOffset val="100"/>
        <c:noMultiLvlLbl val="0"/>
      </c:catAx>
      <c:valAx>
        <c:axId val="56564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4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494.52699999999999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43304"/>
        <c:axId val="565641736"/>
      </c:barChart>
      <c:catAx>
        <c:axId val="56564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41736"/>
        <c:crosses val="autoZero"/>
        <c:auto val="1"/>
        <c:lblAlgn val="ctr"/>
        <c:lblOffset val="100"/>
        <c:noMultiLvlLbl val="0"/>
      </c:catAx>
      <c:valAx>
        <c:axId val="56564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4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4.2524467000000001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134792"/>
        <c:axId val="556134008"/>
      </c:barChart>
      <c:catAx>
        <c:axId val="55613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34008"/>
        <c:crosses val="autoZero"/>
        <c:auto val="1"/>
        <c:lblAlgn val="ctr"/>
        <c:lblOffset val="100"/>
        <c:noMultiLvlLbl val="0"/>
      </c:catAx>
      <c:valAx>
        <c:axId val="55613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13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5135.0129999999999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42912"/>
        <c:axId val="565644088"/>
      </c:barChart>
      <c:catAx>
        <c:axId val="56564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44088"/>
        <c:crosses val="autoZero"/>
        <c:auto val="1"/>
        <c:lblAlgn val="ctr"/>
        <c:lblOffset val="100"/>
        <c:noMultiLvlLbl val="0"/>
      </c:catAx>
      <c:valAx>
        <c:axId val="56564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16.844390000000001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607448"/>
        <c:axId val="554607840"/>
      </c:barChart>
      <c:catAx>
        <c:axId val="5546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607840"/>
        <c:crosses val="autoZero"/>
        <c:auto val="1"/>
        <c:lblAlgn val="ctr"/>
        <c:lblOffset val="100"/>
        <c:noMultiLvlLbl val="0"/>
      </c:catAx>
      <c:valAx>
        <c:axId val="55460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6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1.8196410999999999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606272"/>
        <c:axId val="554604704"/>
      </c:barChart>
      <c:catAx>
        <c:axId val="5546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604704"/>
        <c:crosses val="autoZero"/>
        <c:auto val="1"/>
        <c:lblAlgn val="ctr"/>
        <c:lblOffset val="100"/>
        <c:noMultiLvlLbl val="0"/>
      </c:catAx>
      <c:valAx>
        <c:axId val="55460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6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219.79185000000001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3760"/>
        <c:axId val="554596112"/>
      </c:barChart>
      <c:catAx>
        <c:axId val="5545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96112"/>
        <c:crosses val="autoZero"/>
        <c:auto val="1"/>
        <c:lblAlgn val="ctr"/>
        <c:lblOffset val="100"/>
        <c:noMultiLvlLbl val="0"/>
      </c:catAx>
      <c:valAx>
        <c:axId val="55459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1.7180016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7288"/>
        <c:axId val="554598072"/>
      </c:barChart>
      <c:catAx>
        <c:axId val="55459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98072"/>
        <c:crosses val="autoZero"/>
        <c:auto val="1"/>
        <c:lblAlgn val="ctr"/>
        <c:lblOffset val="100"/>
        <c:noMultiLvlLbl val="0"/>
      </c:catAx>
      <c:valAx>
        <c:axId val="554598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18.554554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7680"/>
        <c:axId val="554600424"/>
      </c:barChart>
      <c:catAx>
        <c:axId val="55459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600424"/>
        <c:crosses val="autoZero"/>
        <c:auto val="1"/>
        <c:lblAlgn val="ctr"/>
        <c:lblOffset val="100"/>
        <c:noMultiLvlLbl val="0"/>
      </c:catAx>
      <c:valAx>
        <c:axId val="55460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1.8196410999999999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8856"/>
        <c:axId val="554595328"/>
      </c:barChart>
      <c:catAx>
        <c:axId val="55459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95328"/>
        <c:crosses val="autoZero"/>
        <c:auto val="1"/>
        <c:lblAlgn val="ctr"/>
        <c:lblOffset val="100"/>
        <c:noMultiLvlLbl val="0"/>
      </c:catAx>
      <c:valAx>
        <c:axId val="55459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534.99900000000002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9248"/>
        <c:axId val="554596504"/>
      </c:barChart>
      <c:catAx>
        <c:axId val="55459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96504"/>
        <c:crosses val="autoZero"/>
        <c:auto val="1"/>
        <c:lblAlgn val="ctr"/>
        <c:lblOffset val="100"/>
        <c:noMultiLvlLbl val="0"/>
      </c:catAx>
      <c:valAx>
        <c:axId val="55459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11.036426000000001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94544"/>
        <c:axId val="554594936"/>
      </c:barChart>
      <c:catAx>
        <c:axId val="55459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94936"/>
        <c:crosses val="autoZero"/>
        <c:auto val="1"/>
        <c:lblAlgn val="ctr"/>
        <c:lblOffset val="100"/>
        <c:noMultiLvlLbl val="0"/>
      </c:catAx>
      <c:valAx>
        <c:axId val="55459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9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유요한, ID : H1310302)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12일 09:45:23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2422.7170000000001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89.392075000000006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23.568992999999999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72.406999999999996</v>
      </c>
      <c r="G8" s="59">
        <f>'DRIs DATA 입력'!G8</f>
        <v>10.661</v>
      </c>
      <c r="H8" s="59">
        <f>'DRIs DATA 입력'!H8</f>
        <v>16.931999999999999</v>
      </c>
      <c r="I8" s="46"/>
      <c r="J8" s="59" t="s">
        <v>216</v>
      </c>
      <c r="K8" s="59">
        <f>'DRIs DATA 입력'!K8</f>
        <v>3.6150000000000002</v>
      </c>
      <c r="L8" s="59">
        <f>'DRIs DATA 입력'!L8</f>
        <v>15.207000000000001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542.42205999999999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20.619350000000001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4.2524467000000001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219.79185000000001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108.23300999999999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2.0841590999999999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1.7180016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18.554554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1.8196410999999999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534.99900000000002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11.036426000000001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3.2273375999999998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2.5426012999999998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494.52699999999999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1393.5146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5135.0129999999999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3321.346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140.56693999999999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122.21888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16.844390000000001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13.240973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811.51935000000003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3.5548179999999999E-2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3.4543838999999998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200.11964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116.09274000000001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8" sqref="F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319</v>
      </c>
      <c r="G1" s="62" t="s">
        <v>303</v>
      </c>
      <c r="H1" s="61" t="s">
        <v>320</v>
      </c>
    </row>
    <row r="3" spans="1:27" x14ac:dyDescent="0.3">
      <c r="A3" s="71" t="s">
        <v>304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321</v>
      </c>
      <c r="F4" s="67"/>
      <c r="G4" s="67"/>
      <c r="H4" s="68"/>
      <c r="J4" s="66" t="s">
        <v>322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323</v>
      </c>
      <c r="V4" s="69"/>
      <c r="W4" s="69"/>
      <c r="X4" s="69"/>
      <c r="Y4" s="69"/>
      <c r="Z4" s="69"/>
    </row>
    <row r="5" spans="1:27" x14ac:dyDescent="0.3">
      <c r="A5" s="65"/>
      <c r="B5" s="65" t="s">
        <v>324</v>
      </c>
      <c r="C5" s="65" t="s">
        <v>305</v>
      </c>
      <c r="E5" s="65"/>
      <c r="F5" s="65" t="s">
        <v>50</v>
      </c>
      <c r="G5" s="65" t="s">
        <v>312</v>
      </c>
      <c r="H5" s="65" t="s">
        <v>46</v>
      </c>
      <c r="J5" s="65"/>
      <c r="K5" s="65" t="s">
        <v>325</v>
      </c>
      <c r="L5" s="65" t="s">
        <v>326</v>
      </c>
      <c r="N5" s="65"/>
      <c r="O5" s="65" t="s">
        <v>280</v>
      </c>
      <c r="P5" s="65" t="s">
        <v>288</v>
      </c>
      <c r="Q5" s="65" t="s">
        <v>286</v>
      </c>
      <c r="R5" s="65" t="s">
        <v>276</v>
      </c>
      <c r="S5" s="65" t="s">
        <v>305</v>
      </c>
      <c r="U5" s="65"/>
      <c r="V5" s="65" t="s">
        <v>280</v>
      </c>
      <c r="W5" s="65" t="s">
        <v>288</v>
      </c>
      <c r="X5" s="65" t="s">
        <v>286</v>
      </c>
      <c r="Y5" s="65" t="s">
        <v>276</v>
      </c>
      <c r="Z5" s="65" t="s">
        <v>305</v>
      </c>
    </row>
    <row r="6" spans="1:27" x14ac:dyDescent="0.3">
      <c r="A6" s="65" t="s">
        <v>279</v>
      </c>
      <c r="B6" s="65">
        <v>2400</v>
      </c>
      <c r="C6" s="65">
        <v>2422.7170000000001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89.392075000000006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23.568992999999999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72.406999999999996</v>
      </c>
      <c r="G8" s="65">
        <v>10.661</v>
      </c>
      <c r="H8" s="65">
        <v>16.931999999999999</v>
      </c>
      <c r="J8" s="65" t="s">
        <v>287</v>
      </c>
      <c r="K8" s="65">
        <v>3.6150000000000002</v>
      </c>
      <c r="L8" s="65">
        <v>15.207000000000001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313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288</v>
      </c>
      <c r="D15" s="65" t="s">
        <v>286</v>
      </c>
      <c r="E15" s="65" t="s">
        <v>276</v>
      </c>
      <c r="F15" s="65" t="s">
        <v>305</v>
      </c>
      <c r="H15" s="65"/>
      <c r="I15" s="65" t="s">
        <v>280</v>
      </c>
      <c r="J15" s="65" t="s">
        <v>288</v>
      </c>
      <c r="K15" s="65" t="s">
        <v>286</v>
      </c>
      <c r="L15" s="65" t="s">
        <v>276</v>
      </c>
      <c r="M15" s="65" t="s">
        <v>305</v>
      </c>
      <c r="O15" s="65"/>
      <c r="P15" s="65" t="s">
        <v>280</v>
      </c>
      <c r="Q15" s="65" t="s">
        <v>288</v>
      </c>
      <c r="R15" s="65" t="s">
        <v>286</v>
      </c>
      <c r="S15" s="65" t="s">
        <v>276</v>
      </c>
      <c r="T15" s="65" t="s">
        <v>305</v>
      </c>
      <c r="V15" s="65"/>
      <c r="W15" s="65" t="s">
        <v>280</v>
      </c>
      <c r="X15" s="65" t="s">
        <v>288</v>
      </c>
      <c r="Y15" s="65" t="s">
        <v>286</v>
      </c>
      <c r="Z15" s="65" t="s">
        <v>276</v>
      </c>
      <c r="AA15" s="65" t="s">
        <v>305</v>
      </c>
    </row>
    <row r="16" spans="1:27" x14ac:dyDescent="0.3">
      <c r="A16" s="65" t="s">
        <v>329</v>
      </c>
      <c r="B16" s="65">
        <v>550</v>
      </c>
      <c r="C16" s="65">
        <v>750</v>
      </c>
      <c r="D16" s="65">
        <v>0</v>
      </c>
      <c r="E16" s="65">
        <v>3000</v>
      </c>
      <c r="F16" s="65">
        <v>542.42205999999999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20.619350000000001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4.2524467000000001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219.79185000000001</v>
      </c>
    </row>
    <row r="23" spans="1:62" x14ac:dyDescent="0.3">
      <c r="A23" s="70" t="s">
        <v>330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331</v>
      </c>
      <c r="B24" s="69"/>
      <c r="C24" s="69"/>
      <c r="D24" s="69"/>
      <c r="E24" s="69"/>
      <c r="F24" s="69"/>
      <c r="H24" s="69" t="s">
        <v>282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277</v>
      </c>
      <c r="W24" s="69"/>
      <c r="X24" s="69"/>
      <c r="Y24" s="69"/>
      <c r="Z24" s="69"/>
      <c r="AA24" s="69"/>
      <c r="AC24" s="69" t="s">
        <v>332</v>
      </c>
      <c r="AD24" s="69"/>
      <c r="AE24" s="69"/>
      <c r="AF24" s="69"/>
      <c r="AG24" s="69"/>
      <c r="AH24" s="69"/>
      <c r="AJ24" s="69" t="s">
        <v>299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291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288</v>
      </c>
      <c r="D25" s="65" t="s">
        <v>286</v>
      </c>
      <c r="E25" s="65" t="s">
        <v>276</v>
      </c>
      <c r="F25" s="65" t="s">
        <v>305</v>
      </c>
      <c r="H25" s="65"/>
      <c r="I25" s="65" t="s">
        <v>280</v>
      </c>
      <c r="J25" s="65" t="s">
        <v>288</v>
      </c>
      <c r="K25" s="65" t="s">
        <v>286</v>
      </c>
      <c r="L25" s="65" t="s">
        <v>276</v>
      </c>
      <c r="M25" s="65" t="s">
        <v>305</v>
      </c>
      <c r="O25" s="65"/>
      <c r="P25" s="65" t="s">
        <v>280</v>
      </c>
      <c r="Q25" s="65" t="s">
        <v>288</v>
      </c>
      <c r="R25" s="65" t="s">
        <v>286</v>
      </c>
      <c r="S25" s="65" t="s">
        <v>276</v>
      </c>
      <c r="T25" s="65" t="s">
        <v>305</v>
      </c>
      <c r="V25" s="65"/>
      <c r="W25" s="65" t="s">
        <v>280</v>
      </c>
      <c r="X25" s="65" t="s">
        <v>288</v>
      </c>
      <c r="Y25" s="65" t="s">
        <v>286</v>
      </c>
      <c r="Z25" s="65" t="s">
        <v>276</v>
      </c>
      <c r="AA25" s="65" t="s">
        <v>305</v>
      </c>
      <c r="AC25" s="65"/>
      <c r="AD25" s="65" t="s">
        <v>280</v>
      </c>
      <c r="AE25" s="65" t="s">
        <v>288</v>
      </c>
      <c r="AF25" s="65" t="s">
        <v>286</v>
      </c>
      <c r="AG25" s="65" t="s">
        <v>276</v>
      </c>
      <c r="AH25" s="65" t="s">
        <v>305</v>
      </c>
      <c r="AJ25" s="65"/>
      <c r="AK25" s="65" t="s">
        <v>280</v>
      </c>
      <c r="AL25" s="65" t="s">
        <v>288</v>
      </c>
      <c r="AM25" s="65" t="s">
        <v>286</v>
      </c>
      <c r="AN25" s="65" t="s">
        <v>276</v>
      </c>
      <c r="AO25" s="65" t="s">
        <v>305</v>
      </c>
      <c r="AQ25" s="65"/>
      <c r="AR25" s="65" t="s">
        <v>280</v>
      </c>
      <c r="AS25" s="65" t="s">
        <v>288</v>
      </c>
      <c r="AT25" s="65" t="s">
        <v>286</v>
      </c>
      <c r="AU25" s="65" t="s">
        <v>276</v>
      </c>
      <c r="AV25" s="65" t="s">
        <v>305</v>
      </c>
      <c r="AX25" s="65"/>
      <c r="AY25" s="65" t="s">
        <v>280</v>
      </c>
      <c r="AZ25" s="65" t="s">
        <v>288</v>
      </c>
      <c r="BA25" s="65" t="s">
        <v>286</v>
      </c>
      <c r="BB25" s="65" t="s">
        <v>276</v>
      </c>
      <c r="BC25" s="65" t="s">
        <v>305</v>
      </c>
      <c r="BE25" s="65"/>
      <c r="BF25" s="65" t="s">
        <v>280</v>
      </c>
      <c r="BG25" s="65" t="s">
        <v>288</v>
      </c>
      <c r="BH25" s="65" t="s">
        <v>286</v>
      </c>
      <c r="BI25" s="65" t="s">
        <v>276</v>
      </c>
      <c r="BJ25" s="65" t="s">
        <v>305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108.23300999999999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2.0841590999999999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1.7180016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18.554554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1.8196410999999999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534.99900000000002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11.036426000000001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3.2273375999999998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2.5426012999999998</v>
      </c>
    </row>
    <row r="33" spans="1:68" x14ac:dyDescent="0.3">
      <c r="A33" s="70" t="s">
        <v>284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314</v>
      </c>
      <c r="AD34" s="69"/>
      <c r="AE34" s="69"/>
      <c r="AF34" s="69"/>
      <c r="AG34" s="69"/>
      <c r="AH34" s="69"/>
      <c r="AJ34" s="69" t="s">
        <v>335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288</v>
      </c>
      <c r="D35" s="65" t="s">
        <v>286</v>
      </c>
      <c r="E35" s="65" t="s">
        <v>276</v>
      </c>
      <c r="F35" s="65" t="s">
        <v>305</v>
      </c>
      <c r="H35" s="65"/>
      <c r="I35" s="65" t="s">
        <v>280</v>
      </c>
      <c r="J35" s="65" t="s">
        <v>288</v>
      </c>
      <c r="K35" s="65" t="s">
        <v>286</v>
      </c>
      <c r="L35" s="65" t="s">
        <v>276</v>
      </c>
      <c r="M35" s="65" t="s">
        <v>305</v>
      </c>
      <c r="O35" s="65"/>
      <c r="P35" s="65" t="s">
        <v>280</v>
      </c>
      <c r="Q35" s="65" t="s">
        <v>288</v>
      </c>
      <c r="R35" s="65" t="s">
        <v>286</v>
      </c>
      <c r="S35" s="65" t="s">
        <v>276</v>
      </c>
      <c r="T35" s="65" t="s">
        <v>305</v>
      </c>
      <c r="V35" s="65"/>
      <c r="W35" s="65" t="s">
        <v>280</v>
      </c>
      <c r="X35" s="65" t="s">
        <v>288</v>
      </c>
      <c r="Y35" s="65" t="s">
        <v>286</v>
      </c>
      <c r="Z35" s="65" t="s">
        <v>276</v>
      </c>
      <c r="AA35" s="65" t="s">
        <v>305</v>
      </c>
      <c r="AC35" s="65"/>
      <c r="AD35" s="65" t="s">
        <v>280</v>
      </c>
      <c r="AE35" s="65" t="s">
        <v>288</v>
      </c>
      <c r="AF35" s="65" t="s">
        <v>286</v>
      </c>
      <c r="AG35" s="65" t="s">
        <v>276</v>
      </c>
      <c r="AH35" s="65" t="s">
        <v>305</v>
      </c>
      <c r="AJ35" s="65"/>
      <c r="AK35" s="65" t="s">
        <v>280</v>
      </c>
      <c r="AL35" s="65" t="s">
        <v>288</v>
      </c>
      <c r="AM35" s="65" t="s">
        <v>286</v>
      </c>
      <c r="AN35" s="65" t="s">
        <v>276</v>
      </c>
      <c r="AO35" s="65" t="s">
        <v>305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494.52699999999999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1393.5146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5135.0129999999999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3321.346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140.56693999999999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122.21888</v>
      </c>
    </row>
    <row r="43" spans="1:68" x14ac:dyDescent="0.3">
      <c r="A43" s="70" t="s">
        <v>336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292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300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301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293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288</v>
      </c>
      <c r="D45" s="65" t="s">
        <v>286</v>
      </c>
      <c r="E45" s="65" t="s">
        <v>276</v>
      </c>
      <c r="F45" s="65" t="s">
        <v>305</v>
      </c>
      <c r="H45" s="65"/>
      <c r="I45" s="65" t="s">
        <v>280</v>
      </c>
      <c r="J45" s="65" t="s">
        <v>288</v>
      </c>
      <c r="K45" s="65" t="s">
        <v>286</v>
      </c>
      <c r="L45" s="65" t="s">
        <v>276</v>
      </c>
      <c r="M45" s="65" t="s">
        <v>305</v>
      </c>
      <c r="O45" s="65"/>
      <c r="P45" s="65" t="s">
        <v>280</v>
      </c>
      <c r="Q45" s="65" t="s">
        <v>288</v>
      </c>
      <c r="R45" s="65" t="s">
        <v>286</v>
      </c>
      <c r="S45" s="65" t="s">
        <v>276</v>
      </c>
      <c r="T45" s="65" t="s">
        <v>305</v>
      </c>
      <c r="V45" s="65"/>
      <c r="W45" s="65" t="s">
        <v>280</v>
      </c>
      <c r="X45" s="65" t="s">
        <v>288</v>
      </c>
      <c r="Y45" s="65" t="s">
        <v>286</v>
      </c>
      <c r="Z45" s="65" t="s">
        <v>276</v>
      </c>
      <c r="AA45" s="65" t="s">
        <v>305</v>
      </c>
      <c r="AC45" s="65"/>
      <c r="AD45" s="65" t="s">
        <v>280</v>
      </c>
      <c r="AE45" s="65" t="s">
        <v>288</v>
      </c>
      <c r="AF45" s="65" t="s">
        <v>286</v>
      </c>
      <c r="AG45" s="65" t="s">
        <v>276</v>
      </c>
      <c r="AH45" s="65" t="s">
        <v>305</v>
      </c>
      <c r="AJ45" s="65"/>
      <c r="AK45" s="65" t="s">
        <v>280</v>
      </c>
      <c r="AL45" s="65" t="s">
        <v>288</v>
      </c>
      <c r="AM45" s="65" t="s">
        <v>286</v>
      </c>
      <c r="AN45" s="65" t="s">
        <v>276</v>
      </c>
      <c r="AO45" s="65" t="s">
        <v>305</v>
      </c>
      <c r="AQ45" s="65"/>
      <c r="AR45" s="65" t="s">
        <v>280</v>
      </c>
      <c r="AS45" s="65" t="s">
        <v>288</v>
      </c>
      <c r="AT45" s="65" t="s">
        <v>286</v>
      </c>
      <c r="AU45" s="65" t="s">
        <v>276</v>
      </c>
      <c r="AV45" s="65" t="s">
        <v>305</v>
      </c>
      <c r="AX45" s="65"/>
      <c r="AY45" s="65" t="s">
        <v>280</v>
      </c>
      <c r="AZ45" s="65" t="s">
        <v>288</v>
      </c>
      <c r="BA45" s="65" t="s">
        <v>286</v>
      </c>
      <c r="BB45" s="65" t="s">
        <v>276</v>
      </c>
      <c r="BC45" s="65" t="s">
        <v>305</v>
      </c>
      <c r="BE45" s="65"/>
      <c r="BF45" s="65" t="s">
        <v>280</v>
      </c>
      <c r="BG45" s="65" t="s">
        <v>288</v>
      </c>
      <c r="BH45" s="65" t="s">
        <v>286</v>
      </c>
      <c r="BI45" s="65" t="s">
        <v>276</v>
      </c>
      <c r="BJ45" s="65" t="s">
        <v>305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16.844390000000001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13.240973</v>
      </c>
      <c r="O46" s="65" t="s">
        <v>278</v>
      </c>
      <c r="P46" s="65">
        <v>600</v>
      </c>
      <c r="Q46" s="65">
        <v>800</v>
      </c>
      <c r="R46" s="65">
        <v>0</v>
      </c>
      <c r="S46" s="65">
        <v>10000</v>
      </c>
      <c r="T46" s="65">
        <v>811.51935000000003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3.5548179999999999E-2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3.4543838999999998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200.11964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116.09274000000001</v>
      </c>
      <c r="AX46" s="65" t="s">
        <v>294</v>
      </c>
      <c r="AY46" s="65"/>
      <c r="AZ46" s="65"/>
      <c r="BA46" s="65"/>
      <c r="BB46" s="65"/>
      <c r="BC46" s="65"/>
      <c r="BE46" s="65" t="s">
        <v>289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316</v>
      </c>
      <c r="B2" s="61" t="s">
        <v>317</v>
      </c>
      <c r="C2" s="61" t="s">
        <v>318</v>
      </c>
      <c r="D2" s="61">
        <v>46</v>
      </c>
      <c r="E2" s="61">
        <v>2422.7170000000001</v>
      </c>
      <c r="F2" s="61">
        <v>382.26398</v>
      </c>
      <c r="G2" s="61">
        <v>56.283867000000001</v>
      </c>
      <c r="H2" s="61">
        <v>27.102522</v>
      </c>
      <c r="I2" s="61">
        <v>29.181346999999999</v>
      </c>
      <c r="J2" s="61">
        <v>89.392075000000006</v>
      </c>
      <c r="K2" s="61">
        <v>39.901179999999997</v>
      </c>
      <c r="L2" s="61">
        <v>49.490893999999997</v>
      </c>
      <c r="M2" s="61">
        <v>23.568992999999999</v>
      </c>
      <c r="N2" s="61">
        <v>2.8073177</v>
      </c>
      <c r="O2" s="61">
        <v>12.318078</v>
      </c>
      <c r="P2" s="61">
        <v>995.34829999999999</v>
      </c>
      <c r="Q2" s="61">
        <v>23.400175000000001</v>
      </c>
      <c r="R2" s="61">
        <v>542.42205999999999</v>
      </c>
      <c r="S2" s="61">
        <v>149.04177999999999</v>
      </c>
      <c r="T2" s="61">
        <v>4720.5619999999999</v>
      </c>
      <c r="U2" s="61">
        <v>4.2524467000000001</v>
      </c>
      <c r="V2" s="61">
        <v>20.619350000000001</v>
      </c>
      <c r="W2" s="61">
        <v>219.79185000000001</v>
      </c>
      <c r="X2" s="61">
        <v>108.23300999999999</v>
      </c>
      <c r="Y2" s="61">
        <v>2.0841590999999999</v>
      </c>
      <c r="Z2" s="61">
        <v>1.7180016</v>
      </c>
      <c r="AA2" s="61">
        <v>18.554554</v>
      </c>
      <c r="AB2" s="61">
        <v>1.8196410999999999</v>
      </c>
      <c r="AC2" s="61">
        <v>534.99900000000002</v>
      </c>
      <c r="AD2" s="61">
        <v>11.036426000000001</v>
      </c>
      <c r="AE2" s="61">
        <v>3.2273375999999998</v>
      </c>
      <c r="AF2" s="61">
        <v>2.5426012999999998</v>
      </c>
      <c r="AG2" s="61">
        <v>494.52699999999999</v>
      </c>
      <c r="AH2" s="61">
        <v>271.53426999999999</v>
      </c>
      <c r="AI2" s="61">
        <v>222.99271999999999</v>
      </c>
      <c r="AJ2" s="61">
        <v>1393.5146</v>
      </c>
      <c r="AK2" s="61">
        <v>5135.0129999999999</v>
      </c>
      <c r="AL2" s="61">
        <v>140.56693999999999</v>
      </c>
      <c r="AM2" s="61">
        <v>3321.346</v>
      </c>
      <c r="AN2" s="61">
        <v>122.21888</v>
      </c>
      <c r="AO2" s="61">
        <v>16.844390000000001</v>
      </c>
      <c r="AP2" s="61">
        <v>10.164891000000001</v>
      </c>
      <c r="AQ2" s="61">
        <v>6.6794989999999999</v>
      </c>
      <c r="AR2" s="61">
        <v>13.240973</v>
      </c>
      <c r="AS2" s="61">
        <v>811.51935000000003</v>
      </c>
      <c r="AT2" s="61">
        <v>3.5548179999999999E-2</v>
      </c>
      <c r="AU2" s="61">
        <v>3.4543838999999998</v>
      </c>
      <c r="AV2" s="61">
        <v>200.11964</v>
      </c>
      <c r="AW2" s="61">
        <v>116.09274000000001</v>
      </c>
      <c r="AX2" s="61">
        <v>0.15039547</v>
      </c>
      <c r="AY2" s="61">
        <v>1.8569795</v>
      </c>
      <c r="AZ2" s="61">
        <v>422.51083</v>
      </c>
      <c r="BA2" s="61">
        <v>41.411095000000003</v>
      </c>
      <c r="BB2" s="61">
        <v>13.024525000000001</v>
      </c>
      <c r="BC2" s="61">
        <v>15.624286</v>
      </c>
      <c r="BD2" s="61">
        <v>12.749741</v>
      </c>
      <c r="BE2" s="61">
        <v>0.53260410000000002</v>
      </c>
      <c r="BF2" s="61">
        <v>2.4293057999999998</v>
      </c>
      <c r="BG2" s="61">
        <v>1.1101958E-2</v>
      </c>
      <c r="BH2" s="61">
        <v>2.4063398999999999E-2</v>
      </c>
      <c r="BI2" s="61">
        <v>1.9914383000000001E-2</v>
      </c>
      <c r="BJ2" s="61">
        <v>8.4687719999999994E-2</v>
      </c>
      <c r="BK2" s="61">
        <v>8.5399680000000004E-4</v>
      </c>
      <c r="BL2" s="61">
        <v>0.31040974999999998</v>
      </c>
      <c r="BM2" s="61">
        <v>2.4524879999999998</v>
      </c>
      <c r="BN2" s="61">
        <v>0.76972823999999995</v>
      </c>
      <c r="BO2" s="61">
        <v>49.774085999999997</v>
      </c>
      <c r="BP2" s="61">
        <v>6.528937</v>
      </c>
      <c r="BQ2" s="61">
        <v>15.142598</v>
      </c>
      <c r="BR2" s="61">
        <v>63.395150000000001</v>
      </c>
      <c r="BS2" s="61">
        <v>39.264885</v>
      </c>
      <c r="BT2" s="61">
        <v>6.8033000000000001</v>
      </c>
      <c r="BU2" s="61">
        <v>0.15066916999999999</v>
      </c>
      <c r="BV2" s="61">
        <v>3.1588065999999998E-2</v>
      </c>
      <c r="BW2" s="61">
        <v>0.48501703000000002</v>
      </c>
      <c r="BX2" s="61">
        <v>1.0743791</v>
      </c>
      <c r="BY2" s="61">
        <v>0.16603798</v>
      </c>
      <c r="BZ2" s="61">
        <v>1.1340728999999999E-3</v>
      </c>
      <c r="CA2" s="61">
        <v>1.2188654000000001</v>
      </c>
      <c r="CB2" s="61">
        <v>1.0870194E-2</v>
      </c>
      <c r="CC2" s="61">
        <v>0.28009235999999998</v>
      </c>
      <c r="CD2" s="61">
        <v>1.3670471</v>
      </c>
      <c r="CE2" s="61">
        <v>7.6849849999999997E-2</v>
      </c>
      <c r="CF2" s="61">
        <v>0.17096286999999999</v>
      </c>
      <c r="CG2" s="61">
        <v>1.2449999E-6</v>
      </c>
      <c r="CH2" s="61">
        <v>3.5733182000000002E-2</v>
      </c>
      <c r="CI2" s="61">
        <v>6.3708406000000002E-3</v>
      </c>
      <c r="CJ2" s="61">
        <v>2.8496725999999999</v>
      </c>
      <c r="CK2" s="61">
        <v>1.9151127E-2</v>
      </c>
      <c r="CL2" s="61">
        <v>1.6096912999999999</v>
      </c>
      <c r="CM2" s="61">
        <v>2.3341634</v>
      </c>
      <c r="CN2" s="61">
        <v>2444.4634000000001</v>
      </c>
      <c r="CO2" s="61">
        <v>4117.1580000000004</v>
      </c>
      <c r="CP2" s="61">
        <v>2154.614</v>
      </c>
      <c r="CQ2" s="61">
        <v>883.55229999999995</v>
      </c>
      <c r="CR2" s="61">
        <v>472.50515999999999</v>
      </c>
      <c r="CS2" s="61">
        <v>522.92560000000003</v>
      </c>
      <c r="CT2" s="61">
        <v>2369.5279999999998</v>
      </c>
      <c r="CU2" s="61">
        <v>1325.9294</v>
      </c>
      <c r="CV2" s="61">
        <v>1656.5088000000001</v>
      </c>
      <c r="CW2" s="61">
        <v>1473.0361</v>
      </c>
      <c r="CX2" s="61">
        <v>414.13350000000003</v>
      </c>
      <c r="CY2" s="61">
        <v>3205.1196</v>
      </c>
      <c r="CZ2" s="61">
        <v>1411.1479999999999</v>
      </c>
      <c r="DA2" s="61">
        <v>3396.904</v>
      </c>
      <c r="DB2" s="61">
        <v>3454.9548</v>
      </c>
      <c r="DC2" s="61">
        <v>4576.8190000000004</v>
      </c>
      <c r="DD2" s="61">
        <v>7601.0910000000003</v>
      </c>
      <c r="DE2" s="61">
        <v>1483.6545000000001</v>
      </c>
      <c r="DF2" s="61">
        <v>4273.8905999999997</v>
      </c>
      <c r="DG2" s="61">
        <v>1723.5540000000001</v>
      </c>
      <c r="DH2" s="61">
        <v>83.936719999999994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41.411095000000003</v>
      </c>
      <c r="B6">
        <f>BB2</f>
        <v>13.024525000000001</v>
      </c>
      <c r="C6">
        <f>BC2</f>
        <v>15.624286</v>
      </c>
      <c r="D6">
        <f>BD2</f>
        <v>12.749741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28361</v>
      </c>
      <c r="C2" s="56">
        <f ca="1">YEAR(TODAY())-YEAR(B2)+IF(TODAY()&gt;=DATE(YEAR(TODAY()),MONTH(B2),DAY(B2)),0,-1)</f>
        <v>46</v>
      </c>
      <c r="E2" s="52">
        <v>168.4</v>
      </c>
      <c r="F2" s="53" t="s">
        <v>39</v>
      </c>
      <c r="G2" s="52">
        <v>65.8</v>
      </c>
      <c r="H2" s="51" t="s">
        <v>41</v>
      </c>
      <c r="I2" s="72">
        <f>ROUND(G3/E3^2,1)</f>
        <v>23.2</v>
      </c>
    </row>
    <row r="3" spans="1:9" x14ac:dyDescent="0.3">
      <c r="E3" s="51">
        <f>E2/100</f>
        <v>1.6840000000000002</v>
      </c>
      <c r="F3" s="51" t="s">
        <v>40</v>
      </c>
      <c r="G3" s="51">
        <f>G2</f>
        <v>65.8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유요한, ID : H1310302)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12일 09:45:23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45180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46</v>
      </c>
      <c r="G12" s="137"/>
      <c r="H12" s="137"/>
      <c r="I12" s="137"/>
      <c r="K12" s="128">
        <f>'개인정보 및 신체계측 입력'!E2</f>
        <v>168.4</v>
      </c>
      <c r="L12" s="129"/>
      <c r="M12" s="122">
        <f>'개인정보 및 신체계측 입력'!G2</f>
        <v>65.8</v>
      </c>
      <c r="N12" s="123"/>
      <c r="O12" s="118" t="s">
        <v>271</v>
      </c>
      <c r="P12" s="112"/>
      <c r="Q12" s="115">
        <f>'개인정보 및 신체계측 입력'!I2</f>
        <v>23.2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유요한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72.406999999999996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10.661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16.931999999999999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15.2</v>
      </c>
      <c r="L72" s="36" t="s">
        <v>53</v>
      </c>
      <c r="M72" s="36">
        <f>ROUND('DRIs DATA'!K8,1)</f>
        <v>3.6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72.319999999999993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171.83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108.23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121.31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61.82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342.33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168.44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2023-09-12T00:50:32Z</dcterms:modified>
</cp:coreProperties>
</file>