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<sst xmlns="http://schemas.openxmlformats.org/spreadsheetml/2006/main" count="699" uniqueCount="351">
  <si>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</si>
  <si>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</si>
  <si>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</si>
  <si>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</si>
  <si>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</si>
  <si>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</si>
  <si>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</si>
  <si>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</si>
  <si>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</si>
  <si>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</si>
  <si>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</si>
  <si>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</si>
  <si>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</si>
  <si>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</si>
  <si>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</si>
  <si>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</si>
  <si>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</si>
  <si>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</si>
  <si>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</si>
  <si>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</si>
  <si>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</si>
  <si>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</si>
  <si>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</si>
  <si>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</si>
  <si>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</si>
  <si>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</si>
  <si>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</si>
  <si>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</si>
  <si>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</si>
  <si>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</si>
  <si>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</si>
  <si>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</si>
  <si>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</si>
  <si>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</si>
  <si>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</si>
  <si>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</si>
  <si>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</si>
  <si>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</si>
  <si>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</si>
  <si>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</si>
  <si>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</si>
  <si>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</si>
  <si>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</si>
  <si>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</si>
  <si>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</si>
  <si>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</si>
  <si>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</si>
  <si>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</si>
  <si>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</si>
  <si>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</si>
  <si>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</si>
  <si>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</si>
  <si>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</si>
  <si>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</si>
  <si>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</si>
  <si>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</si>
  <si>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</si>
  <si>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</si>
  <si>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</si>
  <si>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</si>
  <si>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</si>
  <si>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</si>
  <si>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</si>
  <si>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</si>
  <si>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</si>
  <si>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</si>
  <si>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</si>
  <si>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</si>
  <si>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</si>
  <si>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</si>
  <si>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</si>
  <si>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</si>
  <si>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</si>
  <si>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</si>
  <si>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</si>
  <si>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</si>
  <si>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</si>
  <si>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</si>
  <si>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</si>
  <si>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</si>
  <si>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</si>
  <si>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</si>
  <si>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</si>
  <si>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</si>
  <si>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</si>
  <si>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</si>
  <si>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</si>
  <si>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</si>
  <si>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</si>
  <si>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</si>
  <si>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</si>
  <si>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</si>
  <si>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</si>
  <si>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</si>
  <si>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</si>
  <si>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</si>
  <si>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</si>
  <si>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</si>
  <si>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</si>
  <si>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</si>
  <si>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</si>
  <si>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</si>
  <si>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</si>
  <si>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</si>
  <si>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</si>
  <si>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</si>
  <si>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</si>
  <si>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</si>
  <si>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</si>
  <si>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</si>
  <si>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</si>
  <si>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</si>
  <si>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</si>
  <si>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</si>
  <si>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</si>
  <si>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</si>
  <si>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</si>
  <si>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</si>
  <si>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</si>
  <si>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</si>
  <si>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</si>
  <si>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</si>
  <si>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</si>
  <si>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</si>
  <si>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</si>
  <si>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</si>
  <si>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</si>
  <si>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</si>
  <si>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</si>
  <si>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</si>
  <si>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</si>
  <si>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</si>
  <si>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</si>
  <si>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</si>
  <si>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</si>
  <si>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</si>
  <si>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</si>
  <si>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</si>
  <si>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</si>
  <si>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</si>
  <si>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</si>
  <si>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</si>
  <si>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</si>
  <si>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</si>
  <si>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</si>
  <si>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</si>
  <si>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</si>
  <si>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</si>
  <si>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</si>
  <si>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</si>
  <si>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</si>
  <si>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</si>
  <si>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</si>
  <si>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</si>
  <si>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</si>
  <si>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</si>
  <si>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</si>
  <si>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</si>
  <si>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</si>
  <si>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</si>
  <si>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</si>
  <si>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</si>
  <si>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</si>
  <si>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</si>
  <si>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</si>
  <si>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</si>
  <si>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</si>
  <si>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</si>
  <si>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</si>
  <si>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</si>
  <si>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</si>
  <si>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</si>
  <si>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</si>
  <si>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</si>
  <si>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</si>
  <si>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</si>
  <si>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</si>
  <si>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</si>
  <si>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</si>
  <si>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</si>
  <si>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</si>
  <si>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</si>
  <si>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</si>
  <si>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</si>
  <si>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</si>
  <si>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</si>
  <si>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</si>
  <si>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</si>
  <si>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</si>
  <si>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</si>
  <si>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</si>
  <si>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</si>
  <si>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</si>
  <si>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</si>
  <si>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</si>
  <si>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</si>
  <si>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</si>
  <si>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</si>
  <si>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</si>
  <si>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</si>
  <si>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</si>
  <si>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</si>
  <si>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</si>
  <si>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</si>
  <si>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</si>
  <si>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</si>
  <si>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</si>
  <si>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</si>
  <si>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</si>
  <si>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</si>
  <si>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</si>
  <si>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</si>
  <si>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</si>
  <si>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</si>
  <si>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</si>
  <si>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</si>
  <si>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</si>
  <si>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</si>
  <si>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</si>
  <si>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</si>
  <si>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</si>
  <si>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</si>
  <si>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</si>
  <si>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</si>
  <si>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</si>
  <si>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</si>
  <si>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</si>
  <si>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</si>
  <si>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</si>
  <si>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</si>
  <si>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</si>
  <si>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</si>
  <si>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</si>
  <si>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</si>
  <si>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</si>
  <si>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</si>
  <si>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</si>
  <si>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</si>
  <si>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</si>
  <si>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</si>
  <si>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</si>
  <si>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</si>
  <si>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</si>
  <si>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</si>
  <si>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</si>
  <si>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</si>
  <si>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</si>
  <si>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</si>
  <si>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</si>
  <si>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</si>
  <si>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</si>
  <si>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</si>
  <si>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</si>
  <si>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</si>
  <si>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</si>
  <si>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</si>
  <si>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</si>
  <si>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</si>
  <si>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</si>
  <si>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</si>
  <si>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</si>
  <si>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</si>
  <si>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</si>
  <si>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</si>
  <si>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</si>
  <si>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</si>
  <si>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</si>
  <si>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</si>
  <si>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</si>
  <si>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</si>
  <si>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</si>
  <si>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</si>
  <si>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</si>
  <si>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</si>
  <si>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</si>
  <si>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</si>
  <si>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</si>
  <si>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</si>
  <si>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</si>
  <si>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</si>
  <si>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</si>
  <si>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</si>
  <si>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</si>
  <si>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</si>
  <si>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</si>
  <si>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</si>
  <si>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</si>
  <si>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</si>
  <si>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</si>
  <si>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</si>
  <si>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</si>
  <si>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</si>
  <si>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</si>
  <si>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</si>
  <si>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</si>
  <si>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</si>
  <si>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비타민B6</t>
    <phoneticPr fontId="1" type="noConversion"/>
  </si>
  <si>
    <t>아연</t>
    <phoneticPr fontId="1" type="noConversion"/>
  </si>
  <si>
    <t>크롬(ug/일)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</si>
  <si>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</si>
  <si>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</si>
  <si>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</si>
  <si>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판토텐산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</si>
  <si>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</si>
  <si>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</si>
  <si>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</si>
  <si>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</si>
  <si>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</si>
  <si>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</si>
  <si>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</si>
  <si>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</si>
  <si>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</si>
  <si>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</si>
  <si>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</si>
  <si>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</si>
  <si>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</si>
  <si>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</si>
  <si>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</si>
  <si>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출력시각</t>
    <phoneticPr fontId="1" type="noConversion"/>
  </si>
  <si>
    <t>섭취량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</si>
  <si>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</si>
  <si>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</si>
  <si>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</si>
  <si>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</si>
  <si>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</si>
  <si>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</si>
  <si>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</si>
  <si>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</si>
  <si>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</si>
  <si>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H1310304</t>
  </si>
  <si>
    <t>소종순</t>
  </si>
  <si>
    <t>F</t>
  </si>
  <si>
    <t>(설문지 : FFQ 95문항 설문지, 사용자 : 소종순, ID : H1310304)</t>
  </si>
  <si>
    <t>2023년 09월 22일 13:00:21</t>
  </si>
  <si>
    <t>다량영양소</t>
    <phoneticPr fontId="1" type="noConversion"/>
  </si>
  <si>
    <t>당류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</si>
  <si>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</si>
  <si>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</si>
  <si>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</si>
  <si>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</si>
  <si>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</si>
  <si>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</si>
  <si>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</si>
  <si>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</si>
  <si>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</si>
  <si>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당류(kcal)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</si>
  <si>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</si>
  <si>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</si>
  <si>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</si>
  <si>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나트륨</t>
    <phoneticPr fontId="1" type="noConversion"/>
  </si>
  <si>
    <t>만성질환위험
감소섭취량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</si>
</sst>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48.439605999999998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657224"/>
        <c:axId val="897016288"/>
      </c:barChart>
      <c:catAx>
        <c:axId val="2206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6288"/>
        <c:crosses val="autoZero"/>
        <c:auto val="1"/>
        <c:lblAlgn val="ctr"/>
        <c:lblOffset val="100"/>
        <c:noMultiLvlLbl val="0"/>
      </c:catAx>
      <c:valAx>
        <c:axId val="89701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6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2.622792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6680"/>
        <c:axId val="512359176"/>
      </c:barChart>
      <c:catAx>
        <c:axId val="89701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9176"/>
        <c:crosses val="autoZero"/>
        <c:auto val="1"/>
        <c:lblAlgn val="ctr"/>
        <c:lblOffset val="100"/>
        <c:noMultiLvlLbl val="0"/>
      </c:catAx>
      <c:valAx>
        <c:axId val="51235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20.032879999999999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8784"/>
        <c:axId val="613429192"/>
      </c:barChart>
      <c:catAx>
        <c:axId val="5123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29192"/>
        <c:crosses val="autoZero"/>
        <c:auto val="1"/>
        <c:lblAlgn val="ctr"/>
        <c:lblOffset val="100"/>
        <c:noMultiLvlLbl val="0"/>
      </c:catAx>
      <c:valAx>
        <c:axId val="61342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876.25620000000004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29976"/>
        <c:axId val="613430368"/>
      </c:barChart>
      <c:catAx>
        <c:axId val="61342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0368"/>
        <c:crosses val="autoZero"/>
        <c:auto val="1"/>
        <c:lblAlgn val="ctr"/>
        <c:lblOffset val="100"/>
        <c:noMultiLvlLbl val="0"/>
      </c:catAx>
      <c:valAx>
        <c:axId val="61343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2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2261.0225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31152"/>
        <c:axId val="613431544"/>
      </c:barChart>
      <c:catAx>
        <c:axId val="61343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1544"/>
        <c:crosses val="autoZero"/>
        <c:auto val="1"/>
        <c:lblAlgn val="ctr"/>
        <c:lblOffset val="100"/>
        <c:noMultiLvlLbl val="0"/>
      </c:catAx>
      <c:valAx>
        <c:axId val="613431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3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10.412271499999999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31936"/>
        <c:axId val="613432328"/>
      </c:barChart>
      <c:catAx>
        <c:axId val="6134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2328"/>
        <c:crosses val="autoZero"/>
        <c:auto val="1"/>
        <c:lblAlgn val="ctr"/>
        <c:lblOffset val="100"/>
        <c:noMultiLvlLbl val="0"/>
      </c:catAx>
      <c:valAx>
        <c:axId val="61343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190.54070999999999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90976"/>
        <c:axId val="570189408"/>
      </c:barChart>
      <c:catAx>
        <c:axId val="5701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89408"/>
        <c:crosses val="autoZero"/>
        <c:auto val="1"/>
        <c:lblAlgn val="ctr"/>
        <c:lblOffset val="100"/>
        <c:noMultiLvlLbl val="0"/>
      </c:catAx>
      <c:valAx>
        <c:axId val="5701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7.3410489999999999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88624"/>
        <c:axId val="570190584"/>
      </c:barChart>
      <c:catAx>
        <c:axId val="5701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90584"/>
        <c:crosses val="autoZero"/>
        <c:auto val="1"/>
        <c:lblAlgn val="ctr"/>
        <c:lblOffset val="100"/>
        <c:noMultiLvlLbl val="0"/>
      </c:catAx>
      <c:valAx>
        <c:axId val="57019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531.52419999999995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91368"/>
        <c:axId val="570187840"/>
      </c:barChart>
      <c:catAx>
        <c:axId val="5701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87840"/>
        <c:crosses val="autoZero"/>
        <c:auto val="1"/>
        <c:lblAlgn val="ctr"/>
        <c:lblOffset val="100"/>
        <c:noMultiLvlLbl val="0"/>
      </c:catAx>
      <c:valAx>
        <c:axId val="570187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6.2841772999999998E-3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9480"/>
        <c:axId val="566750264"/>
      </c:barChart>
      <c:catAx>
        <c:axId val="56674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50264"/>
        <c:crosses val="autoZero"/>
        <c:auto val="1"/>
        <c:lblAlgn val="ctr"/>
        <c:lblOffset val="100"/>
        <c:noMultiLvlLbl val="0"/>
      </c:catAx>
      <c:valAx>
        <c:axId val="56675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2.9467778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8304"/>
        <c:axId val="566749088"/>
      </c:barChart>
      <c:catAx>
        <c:axId val="5667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9088"/>
        <c:crosses val="autoZero"/>
        <c:auto val="1"/>
        <c:lblAlgn val="ctr"/>
        <c:lblOffset val="100"/>
        <c:noMultiLvlLbl val="0"/>
      </c:catAx>
      <c:valAx>
        <c:axId val="56674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17.699705000000002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5112"/>
        <c:axId val="897013936"/>
      </c:barChart>
      <c:catAx>
        <c:axId val="89701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3936"/>
        <c:crosses val="autoZero"/>
        <c:auto val="1"/>
        <c:lblAlgn val="ctr"/>
        <c:lblOffset val="100"/>
        <c:noMultiLvlLbl val="0"/>
      </c:catAx>
      <c:valAx>
        <c:axId val="89701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106.40288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6736"/>
        <c:axId val="566747128"/>
      </c:barChart>
      <c:catAx>
        <c:axId val="5667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7128"/>
        <c:crosses val="autoZero"/>
        <c:auto val="1"/>
        <c:lblAlgn val="ctr"/>
        <c:lblOffset val="100"/>
        <c:noMultiLvlLbl val="0"/>
      </c:catAx>
      <c:valAx>
        <c:axId val="56674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66.226489999999998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9872"/>
        <c:axId val="612320288"/>
      </c:barChart>
      <c:catAx>
        <c:axId val="56674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20288"/>
        <c:crosses val="autoZero"/>
        <c:auto val="1"/>
        <c:lblAlgn val="ctr"/>
        <c:lblOffset val="100"/>
        <c:noMultiLvlLbl val="0"/>
      </c:catAx>
      <c:valAx>
        <c:axId val="61232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0.63700000000000001</c:v>
                </c:pt>
                <c:pt idx="1">
                  <c:v>5.1079999999999997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318720"/>
        <c:axId val="612319504"/>
      </c:barChart>
      <c:catAx>
        <c:axId val="6123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9504"/>
        <c:crosses val="autoZero"/>
        <c:auto val="1"/>
        <c:lblAlgn val="ctr"/>
        <c:lblOffset val="100"/>
        <c:noMultiLvlLbl val="0"/>
      </c:catAx>
      <c:valAx>
        <c:axId val="61231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167.19105529785156</c:v>
                </c:pt>
                <c:pt idx="1">
                  <c:v>0.14543724060058594</c:v>
                </c:pt>
                <c:pt idx="2">
                  <c:v>2.5335750579833984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581.17523000000006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17544"/>
        <c:axId val="612319112"/>
      </c:barChart>
      <c:catAx>
        <c:axId val="61231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9112"/>
        <c:crosses val="autoZero"/>
        <c:auto val="1"/>
        <c:lblAlgn val="ctr"/>
        <c:lblOffset val="100"/>
        <c:noMultiLvlLbl val="0"/>
      </c:catAx>
      <c:valAx>
        <c:axId val="61231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9.7484859999999998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17936"/>
        <c:axId val="768157304"/>
      </c:barChart>
      <c:catAx>
        <c:axId val="61231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7304"/>
        <c:crosses val="autoZero"/>
        <c:auto val="1"/>
        <c:lblAlgn val="ctr"/>
        <c:lblOffset val="100"/>
        <c:noMultiLvlLbl val="0"/>
      </c:catAx>
      <c:valAx>
        <c:axId val="76815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71.007999999999996</c:v>
                </c:pt>
                <c:pt idx="1">
                  <c:v>11.455</c:v>
                </c:pt>
                <c:pt idx="2">
                  <c:v>17.536999999999999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8155736"/>
        <c:axId val="768157696"/>
      </c:barChart>
      <c:catAx>
        <c:axId val="76815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7696"/>
        <c:crosses val="autoZero"/>
        <c:auto val="1"/>
        <c:lblAlgn val="ctr"/>
        <c:lblOffset val="100"/>
        <c:noMultiLvlLbl val="0"/>
      </c:catAx>
      <c:valAx>
        <c:axId val="76815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1285.2302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8158480"/>
        <c:axId val="768158872"/>
      </c:barChart>
      <c:catAx>
        <c:axId val="76815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8872"/>
        <c:crosses val="autoZero"/>
        <c:auto val="1"/>
        <c:lblAlgn val="ctr"/>
        <c:lblOffset val="100"/>
        <c:noMultiLvlLbl val="0"/>
      </c:catAx>
      <c:valAx>
        <c:axId val="76815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61.295836999999999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8156520"/>
        <c:axId val="768156912"/>
      </c:barChart>
      <c:catAx>
        <c:axId val="76815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6912"/>
        <c:crosses val="autoZero"/>
        <c:auto val="1"/>
        <c:lblAlgn val="ctr"/>
        <c:lblOffset val="100"/>
        <c:noMultiLvlLbl val="0"/>
      </c:catAx>
      <c:valAx>
        <c:axId val="76815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518.68646000000001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28440"/>
        <c:axId val="884328832"/>
      </c:barChart>
      <c:catAx>
        <c:axId val="8843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8832"/>
        <c:crosses val="autoZero"/>
        <c:auto val="1"/>
        <c:lblAlgn val="ctr"/>
        <c:lblOffset val="100"/>
        <c:noMultiLvlLbl val="0"/>
      </c:catAx>
      <c:valAx>
        <c:axId val="8843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0.85731124999999997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5896"/>
        <c:axId val="897014328"/>
      </c:barChart>
      <c:catAx>
        <c:axId val="8970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4328"/>
        <c:crosses val="autoZero"/>
        <c:auto val="1"/>
        <c:lblAlgn val="ctr"/>
        <c:lblOffset val="100"/>
        <c:noMultiLvlLbl val="0"/>
      </c:catAx>
      <c:valAx>
        <c:axId val="89701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3910.7802999999999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30008"/>
        <c:axId val="884329616"/>
      </c:barChart>
      <c:catAx>
        <c:axId val="88433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9616"/>
        <c:crosses val="autoZero"/>
        <c:auto val="1"/>
        <c:lblAlgn val="ctr"/>
        <c:lblOffset val="100"/>
        <c:noMultiLvlLbl val="0"/>
      </c:catAx>
      <c:valAx>
        <c:axId val="8843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3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6.6801275999999996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26872"/>
        <c:axId val="884327264"/>
      </c:barChart>
      <c:catAx>
        <c:axId val="8843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7264"/>
        <c:crosses val="autoZero"/>
        <c:auto val="1"/>
        <c:lblAlgn val="ctr"/>
        <c:lblOffset val="100"/>
        <c:noMultiLvlLbl val="0"/>
      </c:catAx>
      <c:valAx>
        <c:axId val="88432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0.37962027999999998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0086256"/>
        <c:axId val="690087824"/>
      </c:barChart>
      <c:catAx>
        <c:axId val="69008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087824"/>
        <c:crosses val="autoZero"/>
        <c:auto val="1"/>
        <c:lblAlgn val="ctr"/>
        <c:lblOffset val="100"/>
        <c:noMultiLvlLbl val="0"/>
      </c:catAx>
      <c:valAx>
        <c:axId val="69008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008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8392"/>
        <c:axId val="512357216"/>
      </c:barChart>
      <c:catAx>
        <c:axId val="51235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7216"/>
        <c:crosses val="autoZero"/>
        <c:auto val="1"/>
        <c:lblAlgn val="ctr"/>
        <c:lblOffset val="100"/>
        <c:noMultiLvlLbl val="0"/>
      </c:catAx>
      <c:valAx>
        <c:axId val="51235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1.1563646000000001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9568"/>
        <c:axId val="512356432"/>
      </c:barChart>
      <c:catAx>
        <c:axId val="51235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6432"/>
        <c:crosses val="autoZero"/>
        <c:auto val="1"/>
        <c:lblAlgn val="ctr"/>
        <c:lblOffset val="100"/>
        <c:noMultiLvlLbl val="0"/>
      </c:catAx>
      <c:valAx>
        <c:axId val="51235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8.4606480000000008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6824"/>
        <c:axId val="642404800"/>
      </c:barChart>
      <c:catAx>
        <c:axId val="5123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4800"/>
        <c:crosses val="autoZero"/>
        <c:auto val="1"/>
        <c:lblAlgn val="ctr"/>
        <c:lblOffset val="100"/>
        <c:noMultiLvlLbl val="0"/>
      </c:catAx>
      <c:valAx>
        <c:axId val="6424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0.37962027999999998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4408"/>
        <c:axId val="642407936"/>
      </c:barChart>
      <c:catAx>
        <c:axId val="64240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7936"/>
        <c:crosses val="autoZero"/>
        <c:auto val="1"/>
        <c:lblAlgn val="ctr"/>
        <c:lblOffset val="100"/>
        <c:noMultiLvlLbl val="0"/>
      </c:catAx>
      <c:valAx>
        <c:axId val="64240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223.29867999999999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7544"/>
        <c:axId val="642405976"/>
      </c:barChart>
      <c:catAx>
        <c:axId val="6424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5976"/>
        <c:crosses val="autoZero"/>
        <c:auto val="1"/>
        <c:lblAlgn val="ctr"/>
        <c:lblOffset val="100"/>
        <c:noMultiLvlLbl val="0"/>
      </c:catAx>
      <c:valAx>
        <c:axId val="6424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2.5335749999999999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6368"/>
        <c:axId val="642406760"/>
      </c:barChart>
      <c:catAx>
        <c:axId val="6424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6760"/>
        <c:crosses val="autoZero"/>
        <c:auto val="1"/>
        <c:lblAlgn val="ctr"/>
        <c:lblOffset val="100"/>
        <c:noMultiLvlLbl val="0"/>
      </c:catAx>
      <c:valAx>
        <c:axId val="64240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소종순, ID : H1310304)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22일 13:00:21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1285.2302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48.439605999999998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17.699705000000002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71.007999999999996</v>
      </c>
      <c r="G8" s="59">
        <f>'DRIs DATA 입력'!G8</f>
        <v>11.455</v>
      </c>
      <c r="H8" s="59">
        <f>'DRIs DATA 입력'!H8</f>
        <v>17.536999999999999</v>
      </c>
      <c r="I8" s="46"/>
      <c r="J8" s="59" t="s">
        <v>216</v>
      </c>
      <c r="K8" s="59">
        <f>'DRIs DATA 입력'!K8</f>
        <v>0.63700000000000001</v>
      </c>
      <c r="L8" s="59">
        <f>'DRIs DATA 입력'!L8</f>
        <v>5.1079999999999997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581.17523000000006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9.7484859999999998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0.85731124999999997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205.3664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61.295836999999999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0.81542020000000004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1.1563646000000001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8.4606480000000008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0.37962027999999998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223.29867999999999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2.5335749999999999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2.622792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20.032879999999999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518.68646000000001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876.25620000000004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3910.7802999999999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2261.0225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10.412271499999999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190.54070999999999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6.6801275999999996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7.3410489999999999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531.52419999999995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6.2841772999999998E-3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2.9467778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106.40288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66.226489999999998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288</v>
      </c>
      <c r="B1" s="61" t="s">
        <v>332</v>
      </c>
      <c r="G1" s="62" t="s">
        <v>318</v>
      </c>
      <c r="H1" s="61" t="s">
        <v>333</v>
      </c>
    </row>
    <row r="3" spans="1:33" x14ac:dyDescent="0.3">
      <c r="A3" s="68" t="s">
        <v>334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1:33" x14ac:dyDescent="0.3">
      <c r="A4" s="67" t="s">
        <v>280</v>
      </c>
      <c r="B4" s="67"/>
      <c r="C4" s="67"/>
      <c r="E4" s="64" t="s">
        <v>276</v>
      </c>
      <c r="F4" s="65"/>
      <c r="G4" s="65"/>
      <c r="H4" s="66"/>
      <c r="J4" s="64" t="s">
        <v>307</v>
      </c>
      <c r="K4" s="65"/>
      <c r="L4" s="66"/>
      <c r="N4" s="67" t="s">
        <v>46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  <c r="AB4" s="67" t="s">
        <v>335</v>
      </c>
      <c r="AC4" s="67"/>
      <c r="AD4" s="67"/>
      <c r="AE4" s="67"/>
      <c r="AF4" s="67"/>
      <c r="AG4" s="67"/>
    </row>
    <row r="5" spans="1:33" x14ac:dyDescent="0.3">
      <c r="A5" s="63"/>
      <c r="B5" s="63" t="s">
        <v>281</v>
      </c>
      <c r="C5" s="63" t="s">
        <v>319</v>
      </c>
      <c r="E5" s="63"/>
      <c r="F5" s="63" t="s">
        <v>50</v>
      </c>
      <c r="G5" s="63" t="s">
        <v>336</v>
      </c>
      <c r="H5" s="63" t="s">
        <v>337</v>
      </c>
      <c r="J5" s="63"/>
      <c r="K5" s="63" t="s">
        <v>295</v>
      </c>
      <c r="L5" s="63" t="s">
        <v>338</v>
      </c>
      <c r="N5" s="63"/>
      <c r="O5" s="63" t="s">
        <v>282</v>
      </c>
      <c r="P5" s="63" t="s">
        <v>293</v>
      </c>
      <c r="Q5" s="63" t="s">
        <v>290</v>
      </c>
      <c r="R5" s="63" t="s">
        <v>277</v>
      </c>
      <c r="S5" s="63" t="s">
        <v>319</v>
      </c>
      <c r="U5" s="63"/>
      <c r="V5" s="63" t="s">
        <v>282</v>
      </c>
      <c r="W5" s="63" t="s">
        <v>293</v>
      </c>
      <c r="X5" s="63" t="s">
        <v>290</v>
      </c>
      <c r="Y5" s="63" t="s">
        <v>277</v>
      </c>
      <c r="Z5" s="63" t="s">
        <v>339</v>
      </c>
      <c r="AB5" s="63"/>
      <c r="AC5" s="63" t="s">
        <v>340</v>
      </c>
      <c r="AD5" s="63" t="s">
        <v>341</v>
      </c>
      <c r="AE5" s="63" t="s">
        <v>335</v>
      </c>
      <c r="AF5" s="63" t="s">
        <v>342</v>
      </c>
      <c r="AG5" s="63" t="s">
        <v>343</v>
      </c>
    </row>
    <row r="6" spans="1:33" x14ac:dyDescent="0.3">
      <c r="A6" s="63" t="s">
        <v>280</v>
      </c>
      <c r="B6" s="63">
        <v>1800</v>
      </c>
      <c r="C6" s="63">
        <v>1285.2302</v>
      </c>
      <c r="E6" s="63" t="s">
        <v>344</v>
      </c>
      <c r="F6" s="63">
        <v>55</v>
      </c>
      <c r="G6" s="63">
        <v>15</v>
      </c>
      <c r="H6" s="63">
        <v>7</v>
      </c>
      <c r="J6" s="63" t="s">
        <v>344</v>
      </c>
      <c r="K6" s="63">
        <v>0.1</v>
      </c>
      <c r="L6" s="63">
        <v>4</v>
      </c>
      <c r="N6" s="63" t="s">
        <v>299</v>
      </c>
      <c r="O6" s="63">
        <v>40</v>
      </c>
      <c r="P6" s="63">
        <v>50</v>
      </c>
      <c r="Q6" s="63">
        <v>0</v>
      </c>
      <c r="R6" s="63">
        <v>0</v>
      </c>
      <c r="S6" s="63">
        <v>48.439605999999998</v>
      </c>
      <c r="U6" s="63" t="s">
        <v>308</v>
      </c>
      <c r="V6" s="63">
        <v>0</v>
      </c>
      <c r="W6" s="63">
        <v>0</v>
      </c>
      <c r="X6" s="63">
        <v>20</v>
      </c>
      <c r="Y6" s="63">
        <v>0</v>
      </c>
      <c r="Z6" s="63">
        <v>17.699705000000002</v>
      </c>
      <c r="AB6" s="63" t="s">
        <v>345</v>
      </c>
      <c r="AC6" s="63">
        <v>1800</v>
      </c>
      <c r="AD6" s="63">
        <v>1285.2302</v>
      </c>
      <c r="AE6" s="63">
        <v>139.56346130371094</v>
      </c>
      <c r="AF6" s="63">
        <v>34.890864999999998</v>
      </c>
      <c r="AG6" s="63">
        <v>10.859024214601629</v>
      </c>
    </row>
    <row r="7" spans="1:33" x14ac:dyDescent="0.3">
      <c r="E7" s="63" t="s">
        <v>309</v>
      </c>
      <c r="F7" s="63">
        <v>65</v>
      </c>
      <c r="G7" s="63">
        <v>30</v>
      </c>
      <c r="H7" s="63">
        <v>20</v>
      </c>
      <c r="J7" s="63" t="s">
        <v>309</v>
      </c>
      <c r="K7" s="63">
        <v>1</v>
      </c>
      <c r="L7" s="63">
        <v>10</v>
      </c>
    </row>
    <row r="8" spans="1:33" x14ac:dyDescent="0.3">
      <c r="E8" s="63" t="s">
        <v>291</v>
      </c>
      <c r="F8" s="63">
        <v>71.007999999999996</v>
      </c>
      <c r="G8" s="63">
        <v>11.455</v>
      </c>
      <c r="H8" s="63">
        <v>17.536999999999999</v>
      </c>
      <c r="J8" s="63" t="s">
        <v>291</v>
      </c>
      <c r="K8" s="63">
        <v>0.63700000000000001</v>
      </c>
      <c r="L8" s="63">
        <v>5.1079999999999997</v>
      </c>
    </row>
    <row r="13" spans="1:33" x14ac:dyDescent="0.3">
      <c r="A13" s="68" t="s">
        <v>320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33" x14ac:dyDescent="0.3">
      <c r="A14" s="67" t="s">
        <v>310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33" x14ac:dyDescent="0.3">
      <c r="A15" s="63"/>
      <c r="B15" s="63" t="s">
        <v>282</v>
      </c>
      <c r="C15" s="63" t="s">
        <v>346</v>
      </c>
      <c r="D15" s="63" t="s">
        <v>290</v>
      </c>
      <c r="E15" s="63" t="s">
        <v>277</v>
      </c>
      <c r="F15" s="63" t="s">
        <v>319</v>
      </c>
      <c r="H15" s="63"/>
      <c r="I15" s="63" t="s">
        <v>282</v>
      </c>
      <c r="J15" s="63" t="s">
        <v>293</v>
      </c>
      <c r="K15" s="63" t="s">
        <v>290</v>
      </c>
      <c r="L15" s="63" t="s">
        <v>347</v>
      </c>
      <c r="M15" s="63" t="s">
        <v>319</v>
      </c>
      <c r="O15" s="63"/>
      <c r="P15" s="63" t="s">
        <v>348</v>
      </c>
      <c r="Q15" s="63" t="s">
        <v>346</v>
      </c>
      <c r="R15" s="63" t="s">
        <v>290</v>
      </c>
      <c r="S15" s="63" t="s">
        <v>277</v>
      </c>
      <c r="T15" s="63" t="s">
        <v>319</v>
      </c>
      <c r="V15" s="63"/>
      <c r="W15" s="63" t="s">
        <v>348</v>
      </c>
      <c r="X15" s="63" t="s">
        <v>293</v>
      </c>
      <c r="Y15" s="63" t="s">
        <v>290</v>
      </c>
      <c r="Z15" s="63" t="s">
        <v>277</v>
      </c>
      <c r="AA15" s="63" t="s">
        <v>319</v>
      </c>
    </row>
    <row r="16" spans="1:33" x14ac:dyDescent="0.3">
      <c r="A16" s="63" t="s">
        <v>301</v>
      </c>
      <c r="B16" s="63">
        <v>430</v>
      </c>
      <c r="C16" s="63">
        <v>600</v>
      </c>
      <c r="D16" s="63">
        <v>0</v>
      </c>
      <c r="E16" s="63">
        <v>3000</v>
      </c>
      <c r="F16" s="63">
        <v>581.17523000000006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9.7484859999999998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0.85731124999999997</v>
      </c>
      <c r="V16" s="63" t="s">
        <v>5</v>
      </c>
      <c r="W16" s="63">
        <v>0</v>
      </c>
      <c r="X16" s="63">
        <v>0</v>
      </c>
      <c r="Y16" s="63">
        <v>65</v>
      </c>
      <c r="Z16" s="63">
        <v>0</v>
      </c>
      <c r="AA16" s="63">
        <v>205.3664</v>
      </c>
    </row>
    <row r="23" spans="1:62" x14ac:dyDescent="0.3">
      <c r="A23" s="68" t="s">
        <v>321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322</v>
      </c>
      <c r="P24" s="67"/>
      <c r="Q24" s="67"/>
      <c r="R24" s="67"/>
      <c r="S24" s="67"/>
      <c r="T24" s="67"/>
      <c r="V24" s="67" t="s">
        <v>278</v>
      </c>
      <c r="W24" s="67"/>
      <c r="X24" s="67"/>
      <c r="Y24" s="67"/>
      <c r="Z24" s="67"/>
      <c r="AA24" s="67"/>
      <c r="AC24" s="67" t="s">
        <v>296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285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282</v>
      </c>
      <c r="C25" s="63" t="s">
        <v>293</v>
      </c>
      <c r="D25" s="63" t="s">
        <v>290</v>
      </c>
      <c r="E25" s="63" t="s">
        <v>277</v>
      </c>
      <c r="F25" s="63" t="s">
        <v>319</v>
      </c>
      <c r="H25" s="63"/>
      <c r="I25" s="63" t="s">
        <v>282</v>
      </c>
      <c r="J25" s="63" t="s">
        <v>293</v>
      </c>
      <c r="K25" s="63" t="s">
        <v>290</v>
      </c>
      <c r="L25" s="63" t="s">
        <v>277</v>
      </c>
      <c r="M25" s="63" t="s">
        <v>319</v>
      </c>
      <c r="O25" s="63"/>
      <c r="P25" s="63" t="s">
        <v>282</v>
      </c>
      <c r="Q25" s="63" t="s">
        <v>293</v>
      </c>
      <c r="R25" s="63" t="s">
        <v>290</v>
      </c>
      <c r="S25" s="63" t="s">
        <v>277</v>
      </c>
      <c r="T25" s="63" t="s">
        <v>319</v>
      </c>
      <c r="V25" s="63"/>
      <c r="W25" s="63" t="s">
        <v>282</v>
      </c>
      <c r="X25" s="63" t="s">
        <v>293</v>
      </c>
      <c r="Y25" s="63" t="s">
        <v>290</v>
      </c>
      <c r="Z25" s="63" t="s">
        <v>277</v>
      </c>
      <c r="AA25" s="63" t="s">
        <v>319</v>
      </c>
      <c r="AC25" s="63"/>
      <c r="AD25" s="63" t="s">
        <v>282</v>
      </c>
      <c r="AE25" s="63" t="s">
        <v>293</v>
      </c>
      <c r="AF25" s="63" t="s">
        <v>290</v>
      </c>
      <c r="AG25" s="63" t="s">
        <v>277</v>
      </c>
      <c r="AH25" s="63" t="s">
        <v>319</v>
      </c>
      <c r="AJ25" s="63"/>
      <c r="AK25" s="63" t="s">
        <v>282</v>
      </c>
      <c r="AL25" s="63" t="s">
        <v>293</v>
      </c>
      <c r="AM25" s="63" t="s">
        <v>290</v>
      </c>
      <c r="AN25" s="63" t="s">
        <v>277</v>
      </c>
      <c r="AO25" s="63" t="s">
        <v>319</v>
      </c>
      <c r="AQ25" s="63"/>
      <c r="AR25" s="63" t="s">
        <v>282</v>
      </c>
      <c r="AS25" s="63" t="s">
        <v>293</v>
      </c>
      <c r="AT25" s="63" t="s">
        <v>290</v>
      </c>
      <c r="AU25" s="63" t="s">
        <v>277</v>
      </c>
      <c r="AV25" s="63" t="s">
        <v>319</v>
      </c>
      <c r="AX25" s="63"/>
      <c r="AY25" s="63" t="s">
        <v>282</v>
      </c>
      <c r="AZ25" s="63" t="s">
        <v>293</v>
      </c>
      <c r="BA25" s="63" t="s">
        <v>290</v>
      </c>
      <c r="BB25" s="63" t="s">
        <v>277</v>
      </c>
      <c r="BC25" s="63" t="s">
        <v>319</v>
      </c>
      <c r="BE25" s="63"/>
      <c r="BF25" s="63" t="s">
        <v>282</v>
      </c>
      <c r="BG25" s="63" t="s">
        <v>293</v>
      </c>
      <c r="BH25" s="63" t="s">
        <v>290</v>
      </c>
      <c r="BI25" s="63" t="s">
        <v>277</v>
      </c>
      <c r="BJ25" s="63" t="s">
        <v>319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61.295836999999999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0.81542020000000004</v>
      </c>
      <c r="O26" s="63" t="s">
        <v>10</v>
      </c>
      <c r="P26" s="63">
        <v>1</v>
      </c>
      <c r="Q26" s="63">
        <v>1.2</v>
      </c>
      <c r="R26" s="63">
        <v>0</v>
      </c>
      <c r="S26" s="63">
        <v>0</v>
      </c>
      <c r="T26" s="63">
        <v>1.1563646000000001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8.4606480000000008</v>
      </c>
      <c r="AC26" s="63" t="s">
        <v>12</v>
      </c>
      <c r="AD26" s="63">
        <v>1.2</v>
      </c>
      <c r="AE26" s="63">
        <v>1.4</v>
      </c>
      <c r="AF26" s="63">
        <v>0</v>
      </c>
      <c r="AG26" s="63">
        <v>100</v>
      </c>
      <c r="AH26" s="63">
        <v>0.37962027999999998</v>
      </c>
      <c r="AJ26" s="63" t="s">
        <v>324</v>
      </c>
      <c r="AK26" s="63">
        <v>320</v>
      </c>
      <c r="AL26" s="63">
        <v>400</v>
      </c>
      <c r="AM26" s="63">
        <v>0</v>
      </c>
      <c r="AN26" s="63">
        <v>1000</v>
      </c>
      <c r="AO26" s="63">
        <v>223.29867999999999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2.5335749999999999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2.622792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20.032879999999999</v>
      </c>
    </row>
    <row r="33" spans="1:62" x14ac:dyDescent="0.3">
      <c r="A33" s="68" t="s">
        <v>286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7" t="s">
        <v>313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349</v>
      </c>
      <c r="P34" s="67"/>
      <c r="Q34" s="67"/>
      <c r="R34" s="67"/>
      <c r="S34" s="67"/>
      <c r="T34" s="67"/>
      <c r="V34" s="67" t="s">
        <v>287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2" ht="33" x14ac:dyDescent="0.3">
      <c r="A35" s="63"/>
      <c r="B35" s="63" t="s">
        <v>282</v>
      </c>
      <c r="C35" s="63" t="s">
        <v>293</v>
      </c>
      <c r="D35" s="63" t="s">
        <v>290</v>
      </c>
      <c r="E35" s="63" t="s">
        <v>277</v>
      </c>
      <c r="F35" s="63" t="s">
        <v>319</v>
      </c>
      <c r="H35" s="63"/>
      <c r="I35" s="63" t="s">
        <v>282</v>
      </c>
      <c r="J35" s="63" t="s">
        <v>293</v>
      </c>
      <c r="K35" s="63" t="s">
        <v>290</v>
      </c>
      <c r="L35" s="63" t="s">
        <v>277</v>
      </c>
      <c r="M35" s="63" t="s">
        <v>319</v>
      </c>
      <c r="O35" s="63"/>
      <c r="P35" s="63" t="s">
        <v>282</v>
      </c>
      <c r="Q35" s="63" t="s">
        <v>293</v>
      </c>
      <c r="R35" s="63" t="s">
        <v>290</v>
      </c>
      <c r="S35" s="158" t="s">
        <v>350</v>
      </c>
      <c r="T35" s="63" t="s">
        <v>319</v>
      </c>
      <c r="V35" s="63"/>
      <c r="W35" s="63" t="s">
        <v>282</v>
      </c>
      <c r="X35" s="63" t="s">
        <v>293</v>
      </c>
      <c r="Y35" s="63" t="s">
        <v>290</v>
      </c>
      <c r="Z35" s="63" t="s">
        <v>277</v>
      </c>
      <c r="AA35" s="63" t="s">
        <v>319</v>
      </c>
      <c r="AC35" s="63"/>
      <c r="AD35" s="63" t="s">
        <v>282</v>
      </c>
      <c r="AE35" s="63" t="s">
        <v>293</v>
      </c>
      <c r="AF35" s="63" t="s">
        <v>290</v>
      </c>
      <c r="AG35" s="63" t="s">
        <v>277</v>
      </c>
      <c r="AH35" s="63" t="s">
        <v>319</v>
      </c>
      <c r="AJ35" s="63"/>
      <c r="AK35" s="63" t="s">
        <v>282</v>
      </c>
      <c r="AL35" s="63" t="s">
        <v>293</v>
      </c>
      <c r="AM35" s="63" t="s">
        <v>290</v>
      </c>
      <c r="AN35" s="63" t="s">
        <v>277</v>
      </c>
      <c r="AO35" s="63" t="s">
        <v>319</v>
      </c>
    </row>
    <row r="36" spans="1:62" x14ac:dyDescent="0.3">
      <c r="A36" s="63" t="s">
        <v>17</v>
      </c>
      <c r="B36" s="63">
        <v>600</v>
      </c>
      <c r="C36" s="63">
        <v>800</v>
      </c>
      <c r="D36" s="63">
        <v>0</v>
      </c>
      <c r="E36" s="63">
        <v>2000</v>
      </c>
      <c r="F36" s="63">
        <v>518.68646000000001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876.25620000000004</v>
      </c>
      <c r="O36" s="63" t="s">
        <v>19</v>
      </c>
      <c r="P36" s="63">
        <v>0</v>
      </c>
      <c r="Q36" s="63">
        <v>0</v>
      </c>
      <c r="R36" s="63">
        <v>1500</v>
      </c>
      <c r="S36" s="63">
        <v>2300</v>
      </c>
      <c r="T36" s="63">
        <v>3910.7802999999999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2261.0225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10.412271499999999</v>
      </c>
      <c r="AJ36" s="63" t="s">
        <v>22</v>
      </c>
      <c r="AK36" s="63">
        <v>240</v>
      </c>
      <c r="AL36" s="63">
        <v>280</v>
      </c>
      <c r="AM36" s="63">
        <v>0</v>
      </c>
      <c r="AN36" s="63">
        <v>350</v>
      </c>
      <c r="AO36" s="63">
        <v>190.54070999999999</v>
      </c>
    </row>
    <row r="43" spans="1:62" x14ac:dyDescent="0.3">
      <c r="A43" s="68" t="s">
        <v>294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2" x14ac:dyDescent="0.3">
      <c r="A44" s="67" t="s">
        <v>304</v>
      </c>
      <c r="B44" s="67"/>
      <c r="C44" s="67"/>
      <c r="D44" s="67"/>
      <c r="E44" s="67"/>
      <c r="F44" s="67"/>
      <c r="H44" s="67" t="s">
        <v>297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328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317</v>
      </c>
      <c r="BF44" s="67"/>
      <c r="BG44" s="67"/>
      <c r="BH44" s="67"/>
      <c r="BI44" s="67"/>
      <c r="BJ44" s="67"/>
    </row>
    <row r="45" spans="1:62" x14ac:dyDescent="0.3">
      <c r="A45" s="63"/>
      <c r="B45" s="63" t="s">
        <v>282</v>
      </c>
      <c r="C45" s="63" t="s">
        <v>293</v>
      </c>
      <c r="D45" s="63" t="s">
        <v>290</v>
      </c>
      <c r="E45" s="63" t="s">
        <v>277</v>
      </c>
      <c r="F45" s="63" t="s">
        <v>319</v>
      </c>
      <c r="H45" s="63"/>
      <c r="I45" s="63" t="s">
        <v>282</v>
      </c>
      <c r="J45" s="63" t="s">
        <v>293</v>
      </c>
      <c r="K45" s="63" t="s">
        <v>290</v>
      </c>
      <c r="L45" s="63" t="s">
        <v>277</v>
      </c>
      <c r="M45" s="63" t="s">
        <v>319</v>
      </c>
      <c r="O45" s="63"/>
      <c r="P45" s="63" t="s">
        <v>282</v>
      </c>
      <c r="Q45" s="63" t="s">
        <v>293</v>
      </c>
      <c r="R45" s="63" t="s">
        <v>290</v>
      </c>
      <c r="S45" s="63" t="s">
        <v>277</v>
      </c>
      <c r="T45" s="63" t="s">
        <v>319</v>
      </c>
      <c r="V45" s="63"/>
      <c r="W45" s="63" t="s">
        <v>282</v>
      </c>
      <c r="X45" s="63" t="s">
        <v>293</v>
      </c>
      <c r="Y45" s="63" t="s">
        <v>290</v>
      </c>
      <c r="Z45" s="63" t="s">
        <v>277</v>
      </c>
      <c r="AA45" s="63" t="s">
        <v>319</v>
      </c>
      <c r="AC45" s="63"/>
      <c r="AD45" s="63" t="s">
        <v>282</v>
      </c>
      <c r="AE45" s="63" t="s">
        <v>293</v>
      </c>
      <c r="AF45" s="63" t="s">
        <v>290</v>
      </c>
      <c r="AG45" s="63" t="s">
        <v>277</v>
      </c>
      <c r="AH45" s="63" t="s">
        <v>319</v>
      </c>
      <c r="AJ45" s="63"/>
      <c r="AK45" s="63" t="s">
        <v>282</v>
      </c>
      <c r="AL45" s="63" t="s">
        <v>293</v>
      </c>
      <c r="AM45" s="63" t="s">
        <v>290</v>
      </c>
      <c r="AN45" s="63" t="s">
        <v>277</v>
      </c>
      <c r="AO45" s="63" t="s">
        <v>319</v>
      </c>
      <c r="AQ45" s="63"/>
      <c r="AR45" s="63" t="s">
        <v>282</v>
      </c>
      <c r="AS45" s="63" t="s">
        <v>293</v>
      </c>
      <c r="AT45" s="63" t="s">
        <v>290</v>
      </c>
      <c r="AU45" s="63" t="s">
        <v>277</v>
      </c>
      <c r="AV45" s="63" t="s">
        <v>319</v>
      </c>
      <c r="AX45" s="63"/>
      <c r="AY45" s="63" t="s">
        <v>282</v>
      </c>
      <c r="AZ45" s="63" t="s">
        <v>293</v>
      </c>
      <c r="BA45" s="63" t="s">
        <v>290</v>
      </c>
      <c r="BB45" s="63" t="s">
        <v>277</v>
      </c>
      <c r="BC45" s="63" t="s">
        <v>319</v>
      </c>
      <c r="BE45" s="63"/>
      <c r="BF45" s="63" t="s">
        <v>282</v>
      </c>
      <c r="BG45" s="63" t="s">
        <v>293</v>
      </c>
      <c r="BH45" s="63" t="s">
        <v>290</v>
      </c>
      <c r="BI45" s="63" t="s">
        <v>277</v>
      </c>
      <c r="BJ45" s="63" t="s">
        <v>319</v>
      </c>
    </row>
    <row r="46" spans="1:62" x14ac:dyDescent="0.3">
      <c r="A46" s="63" t="s">
        <v>23</v>
      </c>
      <c r="B46" s="63">
        <v>6</v>
      </c>
      <c r="C46" s="63">
        <v>8</v>
      </c>
      <c r="D46" s="63">
        <v>0</v>
      </c>
      <c r="E46" s="63">
        <v>45</v>
      </c>
      <c r="F46" s="63">
        <v>6.6801275999999996</v>
      </c>
      <c r="H46" s="63" t="s">
        <v>24</v>
      </c>
      <c r="I46" s="63">
        <v>6</v>
      </c>
      <c r="J46" s="63">
        <v>8</v>
      </c>
      <c r="K46" s="63">
        <v>0</v>
      </c>
      <c r="L46" s="63">
        <v>35</v>
      </c>
      <c r="M46" s="63">
        <v>7.3410489999999999</v>
      </c>
      <c r="O46" s="63" t="s">
        <v>279</v>
      </c>
      <c r="P46" s="63">
        <v>500</v>
      </c>
      <c r="Q46" s="63">
        <v>650</v>
      </c>
      <c r="R46" s="63">
        <v>0</v>
      </c>
      <c r="S46" s="63">
        <v>10000</v>
      </c>
      <c r="T46" s="63">
        <v>531.52419999999995</v>
      </c>
      <c r="V46" s="63" t="s">
        <v>29</v>
      </c>
      <c r="W46" s="63">
        <v>0</v>
      </c>
      <c r="X46" s="63">
        <v>0</v>
      </c>
      <c r="Y46" s="63">
        <v>2.6</v>
      </c>
      <c r="Z46" s="63">
        <v>10</v>
      </c>
      <c r="AA46" s="63">
        <v>6.2841772999999998E-3</v>
      </c>
      <c r="AC46" s="63" t="s">
        <v>25</v>
      </c>
      <c r="AD46" s="63">
        <v>0</v>
      </c>
      <c r="AE46" s="63">
        <v>0</v>
      </c>
      <c r="AF46" s="63">
        <v>3.5</v>
      </c>
      <c r="AG46" s="63">
        <v>11</v>
      </c>
      <c r="AH46" s="63">
        <v>2.9467778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106.40288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66.226489999999998</v>
      </c>
      <c r="AX46" s="63" t="s">
        <v>306</v>
      </c>
      <c r="AY46" s="63"/>
      <c r="AZ46" s="63"/>
      <c r="BA46" s="63"/>
      <c r="BB46" s="63"/>
      <c r="BC46" s="63"/>
      <c r="BE46" s="63" t="s">
        <v>298</v>
      </c>
      <c r="BF46" s="63"/>
      <c r="BG46" s="63"/>
      <c r="BH46" s="63"/>
      <c r="BI46" s="63"/>
      <c r="BJ46" s="63"/>
    </row>
  </sheetData>
  <mergeCells count="39">
    <mergeCell ref="A3:AG3"/>
    <mergeCell ref="AB4:AG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H17" sqref="H17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329</v>
      </c>
      <c r="B2" s="61" t="s">
        <v>330</v>
      </c>
      <c r="C2" s="61" t="s">
        <v>331</v>
      </c>
      <c r="D2" s="61">
        <v>62</v>
      </c>
      <c r="E2" s="61">
        <v>1285.230224609375</v>
      </c>
      <c r="F2" s="61">
        <v>196.14022827148437</v>
      </c>
      <c r="G2" s="61">
        <v>31.641054153442383</v>
      </c>
      <c r="H2" s="61">
        <v>8.4276113510131836</v>
      </c>
      <c r="I2" s="61">
        <v>23.213441848754883</v>
      </c>
      <c r="J2" s="61">
        <v>48.439605712890625</v>
      </c>
      <c r="K2" s="61">
        <v>25.248861312866211</v>
      </c>
      <c r="L2" s="61">
        <v>23.190744400024414</v>
      </c>
      <c r="M2" s="61">
        <v>17.699705123901367</v>
      </c>
      <c r="N2" s="61">
        <v>3.0026772022247314</v>
      </c>
      <c r="O2" s="61">
        <v>10.811631202697754</v>
      </c>
      <c r="P2" s="61">
        <v>34.890865325927734</v>
      </c>
      <c r="Q2" s="61">
        <v>10.41878604888916</v>
      </c>
      <c r="R2" s="61">
        <v>6.6558628082275391</v>
      </c>
      <c r="S2" s="61">
        <v>6.8672361373901367</v>
      </c>
      <c r="T2" s="61">
        <v>6.8060283660888672</v>
      </c>
      <c r="U2" s="61">
        <v>3.6228766441345215</v>
      </c>
      <c r="V2" s="61">
        <v>6.1363734304904938E-2</v>
      </c>
      <c r="W2" s="61">
        <v>678.212158203125</v>
      </c>
      <c r="X2" s="61">
        <v>17.48878288269043</v>
      </c>
      <c r="Y2" s="61">
        <v>357.794921875</v>
      </c>
      <c r="Z2" s="61">
        <v>581.17523193359375</v>
      </c>
      <c r="AA2" s="61">
        <v>134.41465759277344</v>
      </c>
      <c r="AB2" s="61">
        <v>2680.563232421875</v>
      </c>
      <c r="AC2" s="61">
        <v>0.85731124877929688</v>
      </c>
      <c r="AD2" s="61">
        <v>2.7990834787487984E-3</v>
      </c>
      <c r="AE2" s="61">
        <v>0.75555998086929321</v>
      </c>
      <c r="AF2" s="61">
        <v>9.7484855651855469</v>
      </c>
      <c r="AG2" s="61">
        <v>4.1906123161315918</v>
      </c>
      <c r="AH2" s="61">
        <v>3.5379981994628906</v>
      </c>
      <c r="AI2" s="61">
        <v>0.17266520857810974</v>
      </c>
      <c r="AJ2" s="61">
        <v>4.7316522598266602</v>
      </c>
      <c r="AK2" s="61">
        <v>1.7274856567382813</v>
      </c>
      <c r="AL2" s="61">
        <v>0.106613889336586</v>
      </c>
      <c r="AM2" s="61">
        <v>0.187691330909729</v>
      </c>
      <c r="AN2" s="61">
        <v>7.5541339814662933E-2</v>
      </c>
      <c r="AO2" s="61">
        <v>1.0457939468324184E-2</v>
      </c>
      <c r="AP2" s="61">
        <v>205.36639404296875</v>
      </c>
      <c r="AQ2" s="61">
        <v>174.23330688476562</v>
      </c>
      <c r="AR2" s="61">
        <v>2.1971962451934814</v>
      </c>
      <c r="AS2" s="61">
        <v>61.29583740234375</v>
      </c>
      <c r="AT2" s="61">
        <v>0.81542021036148071</v>
      </c>
      <c r="AU2" s="61">
        <v>1.1563645601272583</v>
      </c>
      <c r="AV2" s="61">
        <v>8.4606475830078125</v>
      </c>
      <c r="AW2" s="61">
        <v>9.1820993423461914</v>
      </c>
      <c r="AX2" s="61">
        <v>1.3455114364624023</v>
      </c>
      <c r="AY2" s="61">
        <v>2.5674300193786621</v>
      </c>
      <c r="AZ2" s="61">
        <v>0.37962028384208679</v>
      </c>
      <c r="BA2" s="61">
        <v>223.29867553710937</v>
      </c>
      <c r="BB2" s="61">
        <v>167.19105529785156</v>
      </c>
      <c r="BC2" s="61">
        <v>0.14543724060058594</v>
      </c>
      <c r="BD2" s="61">
        <v>2.5335750579833984</v>
      </c>
      <c r="BE2" s="61">
        <v>2.6227920055389404</v>
      </c>
      <c r="BF2" s="61">
        <v>20.032880783081055</v>
      </c>
      <c r="BG2" s="61">
        <v>9.6573404967784882E-2</v>
      </c>
      <c r="BH2" s="61">
        <v>518.68646240234375</v>
      </c>
      <c r="BI2" s="61">
        <v>241.08218383789063</v>
      </c>
      <c r="BJ2" s="61">
        <v>277.604248046875</v>
      </c>
      <c r="BK2" s="61">
        <v>876.2562255859375</v>
      </c>
      <c r="BL2" s="61">
        <v>3910.7802734375</v>
      </c>
      <c r="BM2" s="61">
        <v>10.412271499633789</v>
      </c>
      <c r="BN2" s="61">
        <v>2261.0224609375</v>
      </c>
      <c r="BO2" s="61">
        <v>190.54071044921875</v>
      </c>
      <c r="BP2" s="61">
        <v>6.6801276206970215</v>
      </c>
      <c r="BQ2" s="61">
        <v>4.8466372489929199</v>
      </c>
      <c r="BR2" s="61">
        <v>1.8334906101226807</v>
      </c>
      <c r="BS2" s="61">
        <v>7.3410491943359375</v>
      </c>
      <c r="BT2" s="61">
        <v>531.524169921875</v>
      </c>
      <c r="BU2" s="61">
        <v>6.284177303314209E-3</v>
      </c>
      <c r="BV2" s="61">
        <v>2.9467778205871582</v>
      </c>
      <c r="BW2" s="61">
        <v>106.40287780761719</v>
      </c>
      <c r="BX2" s="61">
        <v>66.226486206054687</v>
      </c>
      <c r="BY2" s="61">
        <v>0</v>
      </c>
      <c r="BZ2" s="61">
        <v>62.737548828125</v>
      </c>
      <c r="CA2" s="61">
        <v>136.82479858398438</v>
      </c>
      <c r="CB2" s="61">
        <v>28.43848991394043</v>
      </c>
      <c r="CC2" s="61">
        <v>10.706638336181641</v>
      </c>
      <c r="CD2" s="61">
        <v>8.6578493118286133</v>
      </c>
      <c r="CE2" s="61">
        <v>8.6844005584716797</v>
      </c>
      <c r="CF2" s="61">
        <v>7.9841904640197754</v>
      </c>
      <c r="CG2" s="61">
        <v>0.97518640756607056</v>
      </c>
      <c r="CH2" s="61">
        <v>7.7067217826843262</v>
      </c>
      <c r="CI2" s="61">
        <v>0.18811105191707611</v>
      </c>
      <c r="CJ2" s="61">
        <v>0.12455574423074722</v>
      </c>
      <c r="CK2" s="61">
        <v>0.1090451255440712</v>
      </c>
      <c r="CL2" s="61">
        <v>0.17885603010654449</v>
      </c>
      <c r="CM2" s="61">
        <v>8.8311993749812245E-5</v>
      </c>
      <c r="CN2" s="61">
        <v>0.50405901670455933</v>
      </c>
      <c r="CO2" s="61">
        <v>4.1466807015240192E-3</v>
      </c>
      <c r="CP2" s="61">
        <v>0.9754101037979126</v>
      </c>
      <c r="CQ2" s="61">
        <v>5.3611528128385544E-2</v>
      </c>
      <c r="CR2" s="61">
        <v>5.9074874967336655E-2</v>
      </c>
      <c r="CS2" s="61">
        <v>5.8150200843811035</v>
      </c>
      <c r="CT2" s="61">
        <v>0.30403563380241394</v>
      </c>
      <c r="CU2" s="61">
        <v>6.5323434770107269E-2</v>
      </c>
      <c r="CV2" s="61">
        <v>4.7900431673042476E-4</v>
      </c>
      <c r="CW2" s="61">
        <v>2.4931061267852783</v>
      </c>
      <c r="CX2" s="61">
        <v>7.8424429893493652</v>
      </c>
      <c r="CY2" s="61">
        <v>0.34264424443244934</v>
      </c>
      <c r="CZ2" s="61">
        <v>7.2090997695922852</v>
      </c>
      <c r="DA2" s="61">
        <v>0.776958167552948</v>
      </c>
      <c r="DB2" s="61">
        <v>0.41158139705657959</v>
      </c>
      <c r="DC2" s="61">
        <v>6.3909993741617654E-8</v>
      </c>
      <c r="DD2" s="61">
        <v>6.7466653883457184E-2</v>
      </c>
      <c r="DE2" s="61">
        <v>0.10187327861785889</v>
      </c>
      <c r="DF2" s="61">
        <v>2.7492370456457138E-2</v>
      </c>
      <c r="DG2" s="61">
        <v>6.6569726914167404E-3</v>
      </c>
      <c r="DH2" s="61">
        <v>1.9113635644316673E-2</v>
      </c>
      <c r="DI2" s="61">
        <v>4.066999892415879E-8</v>
      </c>
      <c r="DJ2" s="61">
        <v>3.8868576288223267E-2</v>
      </c>
      <c r="DK2" s="61">
        <v>6.1027646064758301E-2</v>
      </c>
      <c r="DL2" s="61">
        <v>6.9987908937036991E-3</v>
      </c>
      <c r="DM2" s="61">
        <v>4.8090245574712753E-2</v>
      </c>
      <c r="DN2" s="61">
        <v>9.4260508194565773E-3</v>
      </c>
      <c r="DO2" s="61">
        <v>2.6648640632629395E-3</v>
      </c>
      <c r="DP2" s="61">
        <v>1.0757859796285629E-2</v>
      </c>
      <c r="DQ2" s="61">
        <v>1.9172999543570768E-7</v>
      </c>
      <c r="DR2" s="61">
        <v>0.12135931849479675</v>
      </c>
      <c r="DS2" s="61">
        <v>4.1080109775066376E-2</v>
      </c>
      <c r="DT2" s="61">
        <v>2.6467971503734589E-2</v>
      </c>
      <c r="DU2" s="61">
        <v>4.8019313253462315E-3</v>
      </c>
      <c r="DV2" s="61">
        <v>0.39043700695037842</v>
      </c>
      <c r="DW2" s="61">
        <v>0.22608785331249237</v>
      </c>
      <c r="DX2" s="61">
        <v>0.10289888828992844</v>
      </c>
      <c r="DY2" s="61">
        <v>5.972512811422348E-2</v>
      </c>
      <c r="DZ2" s="61">
        <v>36727.375</v>
      </c>
      <c r="EA2" s="61">
        <v>16633.822265625</v>
      </c>
      <c r="EB2" s="61">
        <v>20093.5546875</v>
      </c>
      <c r="EC2" s="61">
        <v>1694.4544677734375</v>
      </c>
      <c r="ED2" s="61">
        <v>3206.609375</v>
      </c>
      <c r="EE2" s="61">
        <v>1997.405517578125</v>
      </c>
      <c r="EF2" s="61">
        <v>723.32733154296875</v>
      </c>
      <c r="EG2" s="61">
        <v>1814.631591796875</v>
      </c>
      <c r="EH2" s="61">
        <v>1421.6676025390625</v>
      </c>
      <c r="EI2" s="61">
        <v>337.59506225585937</v>
      </c>
      <c r="EJ2" s="61">
        <v>2147.680419921875</v>
      </c>
      <c r="EK2" s="61">
        <v>997.62396240234375</v>
      </c>
      <c r="EL2" s="61">
        <v>2292.826416015625</v>
      </c>
      <c r="EM2" s="61">
        <v>1188.309814453125</v>
      </c>
      <c r="EN2" s="61">
        <v>475.78033447265625</v>
      </c>
      <c r="EO2" s="61">
        <v>2103.001708984375</v>
      </c>
      <c r="EP2" s="61">
        <v>3610.860595703125</v>
      </c>
      <c r="EQ2" s="61">
        <v>6846.30810546875</v>
      </c>
      <c r="ER2" s="61">
        <v>1329.8233642578125</v>
      </c>
      <c r="ES2" s="61">
        <v>2748.72802734375</v>
      </c>
      <c r="ET2" s="61">
        <v>1701.9140625</v>
      </c>
      <c r="EU2" s="61">
        <v>88.828285217285156</v>
      </c>
      <c r="EV2" s="61">
        <v>1199.107666015625</v>
      </c>
      <c r="EW2" s="61">
        <v>3340.536376953125</v>
      </c>
      <c r="EX2" s="61">
        <v>7048.744140625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223.29867553710937</v>
      </c>
      <c r="B6">
        <f>BB2</f>
        <v>167.19105529785156</v>
      </c>
      <c r="C6">
        <f>BC2</f>
        <v>0.14543724060058594</v>
      </c>
      <c r="D6">
        <f>BD2</f>
        <v>2.5335750579833984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22472</v>
      </c>
      <c r="C2" s="56">
        <f ca="1">YEAR(TODAY())-YEAR(B2)+IF(TODAY()&gt;=DATE(YEAR(TODAY()),MONTH(B2),DAY(B2)),0,-1)</f>
        <v>62</v>
      </c>
      <c r="E2" s="52">
        <v>157.69999999999999</v>
      </c>
      <c r="F2" s="53" t="s">
        <v>39</v>
      </c>
      <c r="G2" s="52">
        <v>53</v>
      </c>
      <c r="H2" s="51" t="s">
        <v>41</v>
      </c>
      <c r="I2" s="70">
        <f>ROUND(G3/E3^2,1)</f>
        <v>21.3</v>
      </c>
    </row>
    <row r="3" spans="1:9" x14ac:dyDescent="0.3">
      <c r="E3" s="51">
        <f>E2/100</f>
        <v>1.577</v>
      </c>
      <c r="F3" s="51" t="s">
        <v>40</v>
      </c>
      <c r="G3" s="51">
        <f>G2</f>
        <v>53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45190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소종순, ID : H1310304)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09월 22일 13:00:21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45190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62</v>
      </c>
      <c r="G12" s="135"/>
      <c r="H12" s="135"/>
      <c r="I12" s="135"/>
      <c r="K12" s="126">
        <f>'개인정보 및 신체계측 입력'!E2</f>
        <v>157.69999999999999</v>
      </c>
      <c r="L12" s="127"/>
      <c r="M12" s="120">
        <f>'개인정보 및 신체계측 입력'!G2</f>
        <v>53</v>
      </c>
      <c r="N12" s="121"/>
      <c r="O12" s="116" t="s">
        <v>271</v>
      </c>
      <c r="P12" s="110"/>
      <c r="Q12" s="113">
        <f>'개인정보 및 신체계측 입력'!I2</f>
        <v>21.3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소종순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71.007999999999996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11.455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17.536999999999999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5.0999999999999996</v>
      </c>
      <c r="L72" s="36" t="s">
        <v>53</v>
      </c>
      <c r="M72" s="36">
        <f>ROUND('DRIs DATA'!K8,1)</f>
        <v>0.6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77.489999999999995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81.239999999999995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61.3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25.31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64.84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260.72000000000003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66.8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2023-09-22T04:04:50Z</dcterms:modified>
</cp:coreProperties>
</file>