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<sst xmlns="http://schemas.openxmlformats.org/spreadsheetml/2006/main" count="699" uniqueCount="353">
  <si>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</si>
  <si>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</si>
  <si>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</si>
  <si>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</si>
  <si>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</si>
  <si>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</si>
  <si>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</si>
  <si>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</si>
  <si>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</si>
  <si>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</si>
  <si>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</si>
  <si>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</si>
  <si>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</si>
  <si>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</si>
  <si>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</si>
  <si>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</si>
  <si>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</si>
  <si>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</si>
  <si>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</si>
  <si>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</si>
  <si>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</si>
  <si>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</si>
  <si>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</si>
  <si>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</si>
  <si>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</si>
  <si>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</si>
  <si>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</si>
  <si>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</si>
  <si>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</si>
  <si>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</si>
  <si>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</si>
  <si>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</si>
  <si>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</si>
  <si>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</si>
  <si>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</si>
  <si>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</si>
  <si>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</si>
  <si>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</si>
  <si>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</si>
  <si>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</si>
  <si>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</si>
  <si>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</si>
  <si>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</si>
  <si>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</si>
  <si>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</si>
  <si>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</si>
  <si>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</si>
  <si>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</si>
  <si>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</si>
  <si>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</si>
  <si>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</si>
  <si>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</si>
  <si>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</si>
  <si>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</si>
  <si>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</si>
  <si>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</si>
  <si>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</si>
  <si>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</si>
  <si>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</si>
  <si>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</si>
  <si>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</si>
  <si>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</si>
  <si>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</si>
  <si>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</si>
  <si>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</si>
  <si>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</si>
  <si>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</si>
  <si>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</si>
  <si>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</si>
  <si>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</si>
  <si>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</si>
  <si>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</si>
  <si>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</si>
  <si>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</si>
  <si>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</si>
  <si>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</si>
  <si>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</si>
  <si>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</si>
  <si>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</si>
  <si>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</si>
  <si>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</si>
  <si>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</si>
  <si>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</si>
  <si>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</si>
  <si>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</si>
  <si>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</si>
  <si>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</si>
  <si>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</si>
  <si>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</si>
  <si>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</si>
  <si>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</si>
  <si>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</si>
  <si>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</si>
  <si>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</si>
  <si>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</si>
  <si>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</si>
  <si>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</si>
  <si>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</si>
  <si>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</si>
  <si>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</si>
  <si>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</si>
  <si>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</si>
  <si>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</si>
  <si>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</si>
  <si>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</si>
  <si>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</si>
  <si>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</si>
  <si>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</si>
  <si>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</si>
  <si>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</si>
  <si>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</si>
  <si>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</si>
  <si>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</si>
  <si>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</si>
  <si>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</si>
  <si>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</si>
  <si>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</si>
  <si>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</si>
  <si>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</si>
  <si>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</si>
  <si>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</si>
  <si>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</si>
  <si>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</si>
  <si>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</si>
  <si>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</si>
  <si>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</si>
  <si>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</si>
  <si>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</si>
  <si>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</si>
  <si>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</si>
  <si>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</si>
  <si>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</si>
  <si>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</si>
  <si>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</si>
  <si>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</si>
  <si>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</si>
  <si>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</si>
  <si>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</si>
  <si>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</si>
  <si>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</si>
  <si>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</si>
  <si>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</si>
  <si>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</si>
  <si>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</si>
  <si>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</si>
  <si>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</si>
  <si>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</si>
  <si>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</si>
  <si>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</si>
  <si>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</si>
  <si>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</si>
  <si>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</si>
  <si>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</si>
  <si>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</si>
  <si>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</si>
  <si>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</si>
  <si>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</si>
  <si>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</si>
  <si>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</si>
  <si>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</si>
  <si>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</si>
  <si>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</si>
  <si>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</si>
  <si>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</si>
  <si>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</si>
  <si>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</si>
  <si>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</si>
  <si>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</si>
  <si>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</si>
  <si>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</si>
  <si>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</si>
  <si>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</si>
  <si>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</si>
  <si>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</si>
  <si>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</si>
  <si>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</si>
  <si>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</si>
  <si>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</si>
  <si>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</si>
  <si>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</si>
  <si>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</si>
  <si>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</si>
  <si>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</si>
  <si>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</si>
  <si>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</si>
  <si>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</si>
  <si>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</si>
  <si>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</si>
  <si>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</si>
  <si>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</si>
  <si>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</si>
  <si>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</si>
  <si>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</si>
  <si>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</si>
  <si>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</si>
  <si>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</si>
  <si>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</si>
  <si>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</si>
  <si>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</si>
  <si>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</si>
  <si>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</si>
  <si>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</si>
  <si>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</si>
  <si>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</si>
  <si>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</si>
  <si>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</si>
  <si>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</si>
  <si>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</si>
  <si>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</si>
  <si>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</si>
  <si>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</si>
  <si>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</si>
  <si>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</si>
  <si>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</si>
  <si>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</si>
  <si>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</si>
  <si>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</si>
  <si>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</si>
  <si>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</si>
  <si>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</si>
  <si>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</si>
  <si>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</si>
  <si>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</si>
  <si>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</si>
  <si>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</si>
  <si>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</si>
  <si>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</si>
  <si>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</si>
  <si>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</si>
  <si>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</si>
  <si>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</si>
  <si>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</si>
  <si>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</si>
  <si>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</si>
  <si>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</si>
  <si>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</si>
  <si>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</si>
  <si>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</si>
  <si>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</si>
  <si>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</si>
  <si>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</si>
  <si>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</si>
  <si>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</si>
  <si>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</si>
  <si>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</si>
  <si>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</si>
  <si>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</si>
  <si>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</si>
  <si>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</si>
  <si>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</si>
  <si>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</si>
  <si>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</si>
  <si>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</si>
  <si>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</si>
  <si>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</si>
  <si>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</si>
  <si>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</si>
  <si>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</si>
  <si>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</si>
  <si>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</si>
  <si>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</si>
  <si>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</si>
  <si>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</si>
  <si>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</si>
  <si>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</si>
  <si>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</si>
  <si>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</si>
  <si>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</si>
  <si>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</si>
  <si>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</si>
  <si>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</si>
  <si>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</si>
  <si>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</si>
  <si>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</si>
  <si>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</si>
  <si>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</si>
  <si>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상한섭취량</t>
    <phoneticPr fontId="1" type="noConversion"/>
  </si>
  <si>
    <t>니아신</t>
    <phoneticPr fontId="1" type="noConversion"/>
  </si>
  <si>
    <t>구리(ug/일)</t>
    <phoneticPr fontId="1" type="noConversion"/>
  </si>
  <si>
    <t>에너지(kcal)</t>
    <phoneticPr fontId="1" type="noConversion"/>
  </si>
  <si>
    <t>평균필요량</t>
    <phoneticPr fontId="1" type="noConversion"/>
  </si>
  <si>
    <t>적정비율(최소)</t>
    <phoneticPr fontId="1" type="noConversion"/>
  </si>
  <si>
    <t>비타민B12</t>
    <phoneticPr fontId="1" type="noConversion"/>
  </si>
  <si>
    <t>다량 무기질</t>
    <phoneticPr fontId="1" type="noConversion"/>
  </si>
  <si>
    <t>충분섭취량</t>
    <phoneticPr fontId="1" type="noConversion"/>
  </si>
  <si>
    <t>섭취비율</t>
    <phoneticPr fontId="1" type="noConversion"/>
  </si>
  <si>
    <t>권장섭취량</t>
    <phoneticPr fontId="1" type="noConversion"/>
  </si>
  <si>
    <t>크롬(ug/일)</t>
    <phoneticPr fontId="1" type="noConversion"/>
  </si>
  <si>
    <t>판토텐산</t>
    <phoneticPr fontId="1" type="noConversion"/>
  </si>
  <si>
    <t>철</t>
    <phoneticPr fontId="1" type="noConversion"/>
  </si>
  <si>
    <t>몰리브덴</t>
    <phoneticPr fontId="1" type="noConversion"/>
  </si>
  <si>
    <t>비타민D</t>
    <phoneticPr fontId="1" type="noConversion"/>
  </si>
  <si>
    <t>엽산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</si>
  <si>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</si>
  <si>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</si>
  <si>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</si>
  <si>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다량영양소</t>
    <phoneticPr fontId="1" type="noConversion"/>
  </si>
  <si>
    <t>섭취량</t>
    <phoneticPr fontId="1" type="noConversion"/>
  </si>
  <si>
    <t>리보플라빈</t>
    <phoneticPr fontId="1" type="noConversion"/>
  </si>
  <si>
    <t>엽산(μg DFE/일)</t>
    <phoneticPr fontId="1" type="noConversion"/>
  </si>
  <si>
    <t>지방</t>
    <phoneticPr fontId="1" type="noConversion"/>
  </si>
  <si>
    <t>비타민E</t>
    <phoneticPr fontId="1" type="noConversion"/>
  </si>
  <si>
    <t>염소</t>
    <phoneticPr fontId="1" type="noConversion"/>
  </si>
  <si>
    <t>아연</t>
    <phoneticPr fontId="1" type="noConversion"/>
  </si>
  <si>
    <t>M</t>
  </si>
  <si>
    <t>n-3불포화</t>
    <phoneticPr fontId="1" type="noConversion"/>
  </si>
  <si>
    <t>n-6불포화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</si>
  <si>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</si>
  <si>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</si>
  <si>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</si>
  <si>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인</t>
    <phoneticPr fontId="1" type="noConversion"/>
  </si>
  <si>
    <t>H1310306</t>
  </si>
  <si>
    <t>신명경</t>
  </si>
  <si>
    <t>정보</t>
    <phoneticPr fontId="1" type="noConversion"/>
  </si>
  <si>
    <t>(설문지 : FFQ 95문항 설문지, 사용자 : 신명경, ID : H1310306)</t>
  </si>
  <si>
    <t>출력시각</t>
    <phoneticPr fontId="1" type="noConversion"/>
  </si>
  <si>
    <t>2023년 10월 04일 15:16:10</t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</si>
  <si>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</si>
  <si>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</si>
  <si>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</si>
  <si>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</si>
  <si>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필요추정량</t>
    <phoneticPr fontId="1" type="noConversion"/>
  </si>
  <si>
    <t>탄수화물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</si>
  <si>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</si>
  <si>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</si>
  <si>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</si>
  <si>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</si>
  <si>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</si>
  <si>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</si>
  <si>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</si>
  <si>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</si>
  <si>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</si>
  <si>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</si>
  <si>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</si>
  <si>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</si>
  <si>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</si>
  <si>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</si>
  <si>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</si>
  <si>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</si>
  <si>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</si>
  <si>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충분섭취량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</si>
  <si>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</si>
  <si>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</si>
  <si>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</si>
  <si>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비오틴</t>
    <phoneticPr fontId="1" type="noConversion"/>
  </si>
  <si>
    <t>칼륨</t>
    <phoneticPr fontId="1" type="noConversion"/>
  </si>
  <si>
    <t>마그네슘</t>
    <phoneticPr fontId="1" type="noConversion"/>
  </si>
  <si>
    <t>만성질환위험
감소섭취량</t>
    <phoneticPr fontId="1" type="noConversion"/>
  </si>
  <si>
    <t>미량 무기질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</si>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</sst>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97.155709999999999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331008"/>
        <c:axId val="539332184"/>
      </c:barChart>
      <c:catAx>
        <c:axId val="5393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332184"/>
        <c:crosses val="autoZero"/>
        <c:auto val="1"/>
        <c:lblAlgn val="ctr"/>
        <c:lblOffset val="100"/>
        <c:noMultiLvlLbl val="0"/>
      </c:catAx>
      <c:valAx>
        <c:axId val="53933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33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3.7806318000000001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953568"/>
        <c:axId val="793954744"/>
      </c:barChart>
      <c:catAx>
        <c:axId val="79395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954744"/>
        <c:crosses val="autoZero"/>
        <c:auto val="1"/>
        <c:lblAlgn val="ctr"/>
        <c:lblOffset val="100"/>
        <c:noMultiLvlLbl val="0"/>
      </c:catAx>
      <c:valAx>
        <c:axId val="79395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9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31.279437999999999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320448"/>
        <c:axId val="393319664"/>
      </c:barChart>
      <c:catAx>
        <c:axId val="39332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319664"/>
        <c:crosses val="autoZero"/>
        <c:auto val="1"/>
        <c:lblAlgn val="ctr"/>
        <c:lblOffset val="100"/>
        <c:noMultiLvlLbl val="0"/>
      </c:catAx>
      <c:valAx>
        <c:axId val="39331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3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1539.7451000000001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316920"/>
        <c:axId val="393315744"/>
      </c:barChart>
      <c:catAx>
        <c:axId val="39331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315744"/>
        <c:crosses val="autoZero"/>
        <c:auto val="1"/>
        <c:lblAlgn val="ctr"/>
        <c:lblOffset val="100"/>
        <c:noMultiLvlLbl val="0"/>
      </c:catAx>
      <c:valAx>
        <c:axId val="39331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31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3485.5495999999998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322016"/>
        <c:axId val="393318096"/>
      </c:barChart>
      <c:catAx>
        <c:axId val="3933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318096"/>
        <c:crosses val="autoZero"/>
        <c:auto val="1"/>
        <c:lblAlgn val="ctr"/>
        <c:lblOffset val="100"/>
        <c:noMultiLvlLbl val="0"/>
      </c:catAx>
      <c:valAx>
        <c:axId val="3933180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3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9.7248870000000007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318488"/>
        <c:axId val="393319272"/>
      </c:barChart>
      <c:catAx>
        <c:axId val="39331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319272"/>
        <c:crosses val="autoZero"/>
        <c:auto val="1"/>
        <c:lblAlgn val="ctr"/>
        <c:lblOffset val="100"/>
        <c:noMultiLvlLbl val="0"/>
      </c:catAx>
      <c:valAx>
        <c:axId val="39331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31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302.57938000000001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320840"/>
        <c:axId val="393321232"/>
      </c:barChart>
      <c:catAx>
        <c:axId val="39332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321232"/>
        <c:crosses val="autoZero"/>
        <c:auto val="1"/>
        <c:lblAlgn val="ctr"/>
        <c:lblOffset val="100"/>
        <c:noMultiLvlLbl val="0"/>
      </c:catAx>
      <c:valAx>
        <c:axId val="39332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32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15.311500000000001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314568"/>
        <c:axId val="393321624"/>
      </c:barChart>
      <c:catAx>
        <c:axId val="39331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321624"/>
        <c:crosses val="autoZero"/>
        <c:auto val="1"/>
        <c:lblAlgn val="ctr"/>
        <c:lblOffset val="100"/>
        <c:noMultiLvlLbl val="0"/>
      </c:catAx>
      <c:valAx>
        <c:axId val="393321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31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776.95590000000004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317312"/>
        <c:axId val="393317704"/>
      </c:barChart>
      <c:catAx>
        <c:axId val="39331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317704"/>
        <c:crosses val="autoZero"/>
        <c:auto val="1"/>
        <c:lblAlgn val="ctr"/>
        <c:lblOffset val="100"/>
        <c:noMultiLvlLbl val="0"/>
      </c:catAx>
      <c:valAx>
        <c:axId val="393317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3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1.7186277999999999E-2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855088"/>
        <c:axId val="797851168"/>
      </c:barChart>
      <c:catAx>
        <c:axId val="79785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851168"/>
        <c:crosses val="autoZero"/>
        <c:auto val="1"/>
        <c:lblAlgn val="ctr"/>
        <c:lblOffset val="100"/>
        <c:noMultiLvlLbl val="0"/>
      </c:catAx>
      <c:valAx>
        <c:axId val="79785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85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5.2231793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848032"/>
        <c:axId val="797850384"/>
      </c:barChart>
      <c:catAx>
        <c:axId val="79784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850384"/>
        <c:crosses val="autoZero"/>
        <c:auto val="1"/>
        <c:lblAlgn val="ctr"/>
        <c:lblOffset val="100"/>
        <c:noMultiLvlLbl val="0"/>
      </c:catAx>
      <c:valAx>
        <c:axId val="79785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8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27.880659999999999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332576"/>
        <c:axId val="539332968"/>
      </c:barChart>
      <c:catAx>
        <c:axId val="53933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332968"/>
        <c:crosses val="autoZero"/>
        <c:auto val="1"/>
        <c:lblAlgn val="ctr"/>
        <c:lblOffset val="100"/>
        <c:noMultiLvlLbl val="0"/>
      </c:catAx>
      <c:valAx>
        <c:axId val="539332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3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493.98509999999999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848816"/>
        <c:axId val="797849208"/>
      </c:barChart>
      <c:catAx>
        <c:axId val="79784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849208"/>
        <c:crosses val="autoZero"/>
        <c:auto val="1"/>
        <c:lblAlgn val="ctr"/>
        <c:lblOffset val="100"/>
        <c:noMultiLvlLbl val="0"/>
      </c:catAx>
      <c:valAx>
        <c:axId val="79784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84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121.310326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849600"/>
        <c:axId val="797852344"/>
      </c:barChart>
      <c:catAx>
        <c:axId val="79784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852344"/>
        <c:crosses val="autoZero"/>
        <c:auto val="1"/>
        <c:lblAlgn val="ctr"/>
        <c:lblOffset val="100"/>
        <c:noMultiLvlLbl val="0"/>
      </c:catAx>
      <c:valAx>
        <c:axId val="79785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8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0.66900000000000004</c:v>
                </c:pt>
                <c:pt idx="1">
                  <c:v>4.6399999999999997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7852736"/>
        <c:axId val="797853128"/>
      </c:barChart>
      <c:catAx>
        <c:axId val="79785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853128"/>
        <c:crosses val="autoZero"/>
        <c:auto val="1"/>
        <c:lblAlgn val="ctr"/>
        <c:lblOffset val="100"/>
        <c:noMultiLvlLbl val="0"/>
      </c:catAx>
      <c:valAx>
        <c:axId val="79785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8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280.53485107421875</c:v>
                </c:pt>
                <c:pt idx="1">
                  <c:v>0.31707200407981873</c:v>
                </c:pt>
                <c:pt idx="2">
                  <c:v>4.5767960548400879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798.13653999999997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854304"/>
        <c:axId val="797854696"/>
      </c:barChart>
      <c:catAx>
        <c:axId val="79785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854696"/>
        <c:crosses val="autoZero"/>
        <c:auto val="1"/>
        <c:lblAlgn val="ctr"/>
        <c:lblOffset val="100"/>
        <c:noMultiLvlLbl val="0"/>
      </c:catAx>
      <c:valAx>
        <c:axId val="79785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85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17.360845999999999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68672"/>
        <c:axId val="800668280"/>
      </c:barChart>
      <c:catAx>
        <c:axId val="80066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68280"/>
        <c:crosses val="autoZero"/>
        <c:auto val="1"/>
        <c:lblAlgn val="ctr"/>
        <c:lblOffset val="100"/>
        <c:noMultiLvlLbl val="0"/>
      </c:catAx>
      <c:valAx>
        <c:axId val="80066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70.466999999999999</c:v>
                </c:pt>
                <c:pt idx="1">
                  <c:v>11.034000000000001</c:v>
                </c:pt>
                <c:pt idx="2">
                  <c:v>18.498999999999999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00662008"/>
        <c:axId val="800667888"/>
      </c:barChart>
      <c:catAx>
        <c:axId val="80066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67888"/>
        <c:crosses val="autoZero"/>
        <c:auto val="1"/>
        <c:lblAlgn val="ctr"/>
        <c:lblOffset val="100"/>
        <c:noMultiLvlLbl val="0"/>
      </c:catAx>
      <c:valAx>
        <c:axId val="80066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6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2414.9521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62792"/>
        <c:axId val="800667104"/>
      </c:barChart>
      <c:catAx>
        <c:axId val="80066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67104"/>
        <c:crosses val="autoZero"/>
        <c:auto val="1"/>
        <c:lblAlgn val="ctr"/>
        <c:lblOffset val="100"/>
        <c:noMultiLvlLbl val="0"/>
      </c:catAx>
      <c:valAx>
        <c:axId val="800667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6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92.269559999999998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65928"/>
        <c:axId val="800667496"/>
      </c:barChart>
      <c:catAx>
        <c:axId val="80066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67496"/>
        <c:crosses val="autoZero"/>
        <c:auto val="1"/>
        <c:lblAlgn val="ctr"/>
        <c:lblOffset val="100"/>
        <c:noMultiLvlLbl val="0"/>
      </c:catAx>
      <c:valAx>
        <c:axId val="800667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6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564.23410000000001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64752"/>
        <c:axId val="800662400"/>
      </c:barChart>
      <c:catAx>
        <c:axId val="80066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62400"/>
        <c:crosses val="autoZero"/>
        <c:auto val="1"/>
        <c:lblAlgn val="ctr"/>
        <c:lblOffset val="100"/>
        <c:noMultiLvlLbl val="0"/>
      </c:catAx>
      <c:valAx>
        <c:axId val="80066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6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1.8392963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325912"/>
        <c:axId val="539326696"/>
      </c:barChart>
      <c:catAx>
        <c:axId val="53932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326696"/>
        <c:crosses val="autoZero"/>
        <c:auto val="1"/>
        <c:lblAlgn val="ctr"/>
        <c:lblOffset val="100"/>
        <c:noMultiLvlLbl val="0"/>
      </c:catAx>
      <c:valAx>
        <c:axId val="53932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32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6137.0789999999997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63968"/>
        <c:axId val="800663184"/>
      </c:barChart>
      <c:catAx>
        <c:axId val="80066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63184"/>
        <c:crosses val="autoZero"/>
        <c:auto val="1"/>
        <c:lblAlgn val="ctr"/>
        <c:lblOffset val="100"/>
        <c:noMultiLvlLbl val="0"/>
      </c:catAx>
      <c:valAx>
        <c:axId val="80066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12.72517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66320"/>
        <c:axId val="800666712"/>
      </c:barChart>
      <c:catAx>
        <c:axId val="80066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66712"/>
        <c:crosses val="autoZero"/>
        <c:auto val="1"/>
        <c:lblAlgn val="ctr"/>
        <c:lblOffset val="100"/>
        <c:noMultiLvlLbl val="0"/>
      </c:catAx>
      <c:valAx>
        <c:axId val="80066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6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0.83607909999999996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55808"/>
        <c:axId val="750458552"/>
      </c:barChart>
      <c:catAx>
        <c:axId val="7504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458552"/>
        <c:crosses val="autoZero"/>
        <c:auto val="1"/>
        <c:lblAlgn val="ctr"/>
        <c:lblOffset val="100"/>
        <c:noMultiLvlLbl val="0"/>
      </c:catAx>
      <c:valAx>
        <c:axId val="75045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314.065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951216"/>
        <c:axId val="793950824"/>
      </c:barChart>
      <c:catAx>
        <c:axId val="79395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950824"/>
        <c:crosses val="autoZero"/>
        <c:auto val="1"/>
        <c:lblAlgn val="ctr"/>
        <c:lblOffset val="100"/>
        <c:noMultiLvlLbl val="0"/>
      </c:catAx>
      <c:valAx>
        <c:axId val="79395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95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1.8172748999999999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948864"/>
        <c:axId val="793952392"/>
      </c:barChart>
      <c:catAx>
        <c:axId val="7939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952392"/>
        <c:crosses val="autoZero"/>
        <c:auto val="1"/>
        <c:lblAlgn val="ctr"/>
        <c:lblOffset val="100"/>
        <c:noMultiLvlLbl val="0"/>
      </c:catAx>
      <c:valAx>
        <c:axId val="793952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94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17.165963999999999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949648"/>
        <c:axId val="561098144"/>
      </c:barChart>
      <c:catAx>
        <c:axId val="79394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8144"/>
        <c:crosses val="autoZero"/>
        <c:auto val="1"/>
        <c:lblAlgn val="ctr"/>
        <c:lblOffset val="100"/>
        <c:noMultiLvlLbl val="0"/>
      </c:catAx>
      <c:valAx>
        <c:axId val="56109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94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0.83607909999999996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96184"/>
        <c:axId val="561093440"/>
      </c:barChart>
      <c:catAx>
        <c:axId val="56109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3440"/>
        <c:crosses val="autoZero"/>
        <c:auto val="1"/>
        <c:lblAlgn val="ctr"/>
        <c:lblOffset val="100"/>
        <c:noMultiLvlLbl val="0"/>
      </c:catAx>
      <c:valAx>
        <c:axId val="56109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9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378.15159999999997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93832"/>
        <c:axId val="561096576"/>
      </c:barChart>
      <c:catAx>
        <c:axId val="56109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6576"/>
        <c:crosses val="autoZero"/>
        <c:auto val="1"/>
        <c:lblAlgn val="ctr"/>
        <c:lblOffset val="100"/>
        <c:noMultiLvlLbl val="0"/>
      </c:catAx>
      <c:valAx>
        <c:axId val="56109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9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4.5767959999999999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330392"/>
        <c:axId val="793952784"/>
      </c:barChart>
      <c:catAx>
        <c:axId val="39133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952784"/>
        <c:crosses val="autoZero"/>
        <c:auto val="1"/>
        <c:lblAlgn val="ctr"/>
        <c:lblOffset val="100"/>
        <c:noMultiLvlLbl val="0"/>
      </c:catAx>
      <c:valAx>
        <c:axId val="79395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33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신명경, ID : H1310306)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10월 04일 15:16:10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2414.9521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97.155709999999999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27.880659999999999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70.466999999999999</v>
      </c>
      <c r="G8" s="59">
        <f>'DRIs DATA 입력'!G8</f>
        <v>11.034000000000001</v>
      </c>
      <c r="H8" s="59">
        <f>'DRIs DATA 입력'!H8</f>
        <v>18.498999999999999</v>
      </c>
      <c r="I8" s="46"/>
      <c r="J8" s="59" t="s">
        <v>216</v>
      </c>
      <c r="K8" s="59">
        <f>'DRIs DATA 입력'!K8</f>
        <v>0.66900000000000004</v>
      </c>
      <c r="L8" s="59">
        <f>'DRIs DATA 입력'!L8</f>
        <v>4.6399999999999997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798.13653999999997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17.360845999999999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1.8392963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314.065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92.269559999999998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1.5624833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1.8172748999999999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17.165963999999999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0.83607909999999996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378.15159999999997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4.5767959999999999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3.7806318000000001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31.279437999999999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564.23410000000001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1539.7451000000001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6137.0789999999997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3485.5495999999998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9.7248870000000007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302.57938000000001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12.72517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15.311500000000001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776.95590000000004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1.7186277999999999E-2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5.2231793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493.98509999999999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121.310326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F53" sqref="F53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313</v>
      </c>
      <c r="B1" s="61" t="s">
        <v>314</v>
      </c>
      <c r="G1" s="62" t="s">
        <v>315</v>
      </c>
      <c r="H1" s="61" t="s">
        <v>316</v>
      </c>
    </row>
    <row r="3" spans="1:33" x14ac:dyDescent="0.3">
      <c r="A3" s="64" t="s">
        <v>296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3" x14ac:dyDescent="0.3">
      <c r="A4" s="65" t="s">
        <v>279</v>
      </c>
      <c r="B4" s="65"/>
      <c r="C4" s="65"/>
      <c r="E4" s="67" t="s">
        <v>317</v>
      </c>
      <c r="F4" s="68"/>
      <c r="G4" s="68"/>
      <c r="H4" s="69"/>
      <c r="J4" s="67" t="s">
        <v>318</v>
      </c>
      <c r="K4" s="68"/>
      <c r="L4" s="69"/>
      <c r="N4" s="65" t="s">
        <v>46</v>
      </c>
      <c r="O4" s="65"/>
      <c r="P4" s="65"/>
      <c r="Q4" s="65"/>
      <c r="R4" s="65"/>
      <c r="S4" s="65"/>
      <c r="U4" s="65" t="s">
        <v>319</v>
      </c>
      <c r="V4" s="65"/>
      <c r="W4" s="65"/>
      <c r="X4" s="65"/>
      <c r="Y4" s="65"/>
      <c r="Z4" s="65"/>
      <c r="AB4" s="65" t="s">
        <v>320</v>
      </c>
      <c r="AC4" s="65"/>
      <c r="AD4" s="65"/>
      <c r="AE4" s="65"/>
      <c r="AF4" s="65"/>
      <c r="AG4" s="65"/>
    </row>
    <row r="5" spans="1:33" x14ac:dyDescent="0.3">
      <c r="A5" s="63"/>
      <c r="B5" s="63" t="s">
        <v>321</v>
      </c>
      <c r="C5" s="63" t="s">
        <v>297</v>
      </c>
      <c r="E5" s="63"/>
      <c r="F5" s="63" t="s">
        <v>322</v>
      </c>
      <c r="G5" s="63" t="s">
        <v>300</v>
      </c>
      <c r="H5" s="63" t="s">
        <v>46</v>
      </c>
      <c r="J5" s="63"/>
      <c r="K5" s="63" t="s">
        <v>305</v>
      </c>
      <c r="L5" s="63" t="s">
        <v>306</v>
      </c>
      <c r="N5" s="63"/>
      <c r="O5" s="63" t="s">
        <v>323</v>
      </c>
      <c r="P5" s="63" t="s">
        <v>324</v>
      </c>
      <c r="Q5" s="63" t="s">
        <v>284</v>
      </c>
      <c r="R5" s="63" t="s">
        <v>325</v>
      </c>
      <c r="S5" s="63" t="s">
        <v>326</v>
      </c>
      <c r="U5" s="63"/>
      <c r="V5" s="63" t="s">
        <v>280</v>
      </c>
      <c r="W5" s="63" t="s">
        <v>324</v>
      </c>
      <c r="X5" s="63" t="s">
        <v>284</v>
      </c>
      <c r="Y5" s="63" t="s">
        <v>325</v>
      </c>
      <c r="Z5" s="63" t="s">
        <v>297</v>
      </c>
      <c r="AB5" s="63"/>
      <c r="AC5" s="63" t="s">
        <v>327</v>
      </c>
      <c r="AD5" s="63" t="s">
        <v>328</v>
      </c>
      <c r="AE5" s="63" t="s">
        <v>329</v>
      </c>
      <c r="AF5" s="63" t="s">
        <v>330</v>
      </c>
      <c r="AG5" s="63" t="s">
        <v>331</v>
      </c>
    </row>
    <row r="6" spans="1:33" x14ac:dyDescent="0.3">
      <c r="A6" s="63" t="s">
        <v>279</v>
      </c>
      <c r="B6" s="63">
        <v>2200</v>
      </c>
      <c r="C6" s="63">
        <v>2414.9521</v>
      </c>
      <c r="E6" s="63" t="s">
        <v>332</v>
      </c>
      <c r="F6" s="63">
        <v>55</v>
      </c>
      <c r="G6" s="63">
        <v>15</v>
      </c>
      <c r="H6" s="63">
        <v>7</v>
      </c>
      <c r="J6" s="63" t="s">
        <v>281</v>
      </c>
      <c r="K6" s="63">
        <v>0.1</v>
      </c>
      <c r="L6" s="63">
        <v>4</v>
      </c>
      <c r="N6" s="63" t="s">
        <v>333</v>
      </c>
      <c r="O6" s="63">
        <v>50</v>
      </c>
      <c r="P6" s="63">
        <v>60</v>
      </c>
      <c r="Q6" s="63">
        <v>0</v>
      </c>
      <c r="R6" s="63">
        <v>0</v>
      </c>
      <c r="S6" s="63">
        <v>97.155709999999999</v>
      </c>
      <c r="U6" s="63" t="s">
        <v>334</v>
      </c>
      <c r="V6" s="63">
        <v>0</v>
      </c>
      <c r="W6" s="63">
        <v>0</v>
      </c>
      <c r="X6" s="63">
        <v>30</v>
      </c>
      <c r="Y6" s="63">
        <v>0</v>
      </c>
      <c r="Z6" s="63">
        <v>27.880659999999999</v>
      </c>
      <c r="AB6" s="63" t="s">
        <v>335</v>
      </c>
      <c r="AC6" s="63">
        <v>2200</v>
      </c>
      <c r="AD6" s="63">
        <v>2414.9521</v>
      </c>
      <c r="AE6" s="63">
        <v>211.68350219726562</v>
      </c>
      <c r="AF6" s="63">
        <v>52.920876</v>
      </c>
      <c r="AG6" s="63">
        <v>8.7655360928880981</v>
      </c>
    </row>
    <row r="7" spans="1:33" x14ac:dyDescent="0.3">
      <c r="E7" s="63" t="s">
        <v>336</v>
      </c>
      <c r="F7" s="63">
        <v>65</v>
      </c>
      <c r="G7" s="63">
        <v>30</v>
      </c>
      <c r="H7" s="63">
        <v>20</v>
      </c>
      <c r="J7" s="63" t="s">
        <v>336</v>
      </c>
      <c r="K7" s="63">
        <v>1</v>
      </c>
      <c r="L7" s="63">
        <v>10</v>
      </c>
    </row>
    <row r="8" spans="1:33" x14ac:dyDescent="0.3">
      <c r="E8" s="63" t="s">
        <v>337</v>
      </c>
      <c r="F8" s="63">
        <v>70.466999999999999</v>
      </c>
      <c r="G8" s="63">
        <v>11.034000000000001</v>
      </c>
      <c r="H8" s="63">
        <v>18.498999999999999</v>
      </c>
      <c r="J8" s="63" t="s">
        <v>285</v>
      </c>
      <c r="K8" s="63">
        <v>0.66900000000000004</v>
      </c>
      <c r="L8" s="63">
        <v>4.6399999999999997</v>
      </c>
    </row>
    <row r="13" spans="1:33" x14ac:dyDescent="0.3">
      <c r="A13" s="64" t="s">
        <v>338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33" x14ac:dyDescent="0.3">
      <c r="A14" s="65" t="s">
        <v>339</v>
      </c>
      <c r="B14" s="65"/>
      <c r="C14" s="65"/>
      <c r="D14" s="65"/>
      <c r="E14" s="65"/>
      <c r="F14" s="65"/>
      <c r="H14" s="65" t="s">
        <v>301</v>
      </c>
      <c r="I14" s="65"/>
      <c r="J14" s="65"/>
      <c r="K14" s="65"/>
      <c r="L14" s="65"/>
      <c r="M14" s="65"/>
      <c r="O14" s="65" t="s">
        <v>291</v>
      </c>
      <c r="P14" s="65"/>
      <c r="Q14" s="65"/>
      <c r="R14" s="65"/>
      <c r="S14" s="65"/>
      <c r="T14" s="65"/>
      <c r="V14" s="65" t="s">
        <v>307</v>
      </c>
      <c r="W14" s="65"/>
      <c r="X14" s="65"/>
      <c r="Y14" s="65"/>
      <c r="Z14" s="65"/>
      <c r="AA14" s="65"/>
    </row>
    <row r="15" spans="1:33" x14ac:dyDescent="0.3">
      <c r="A15" s="63"/>
      <c r="B15" s="63" t="s">
        <v>280</v>
      </c>
      <c r="C15" s="63" t="s">
        <v>286</v>
      </c>
      <c r="D15" s="63" t="s">
        <v>284</v>
      </c>
      <c r="E15" s="63" t="s">
        <v>276</v>
      </c>
      <c r="F15" s="63" t="s">
        <v>297</v>
      </c>
      <c r="H15" s="63"/>
      <c r="I15" s="63" t="s">
        <v>280</v>
      </c>
      <c r="J15" s="63" t="s">
        <v>286</v>
      </c>
      <c r="K15" s="63" t="s">
        <v>284</v>
      </c>
      <c r="L15" s="63" t="s">
        <v>276</v>
      </c>
      <c r="M15" s="63" t="s">
        <v>297</v>
      </c>
      <c r="O15" s="63"/>
      <c r="P15" s="63" t="s">
        <v>323</v>
      </c>
      <c r="Q15" s="63" t="s">
        <v>286</v>
      </c>
      <c r="R15" s="63" t="s">
        <v>340</v>
      </c>
      <c r="S15" s="63" t="s">
        <v>276</v>
      </c>
      <c r="T15" s="63" t="s">
        <v>297</v>
      </c>
      <c r="V15" s="63"/>
      <c r="W15" s="63" t="s">
        <v>280</v>
      </c>
      <c r="X15" s="63" t="s">
        <v>324</v>
      </c>
      <c r="Y15" s="63" t="s">
        <v>340</v>
      </c>
      <c r="Z15" s="63" t="s">
        <v>276</v>
      </c>
      <c r="AA15" s="63" t="s">
        <v>297</v>
      </c>
    </row>
    <row r="16" spans="1:33" x14ac:dyDescent="0.3">
      <c r="A16" s="63" t="s">
        <v>308</v>
      </c>
      <c r="B16" s="63">
        <v>530</v>
      </c>
      <c r="C16" s="63">
        <v>750</v>
      </c>
      <c r="D16" s="63">
        <v>0</v>
      </c>
      <c r="E16" s="63">
        <v>3000</v>
      </c>
      <c r="F16" s="63">
        <v>798.13653999999997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17.360845999999999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1.8392963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314.065</v>
      </c>
    </row>
    <row r="23" spans="1:62" x14ac:dyDescent="0.3">
      <c r="A23" s="64" t="s">
        <v>309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341</v>
      </c>
      <c r="B24" s="65"/>
      <c r="C24" s="65"/>
      <c r="D24" s="65"/>
      <c r="E24" s="65"/>
      <c r="F24" s="65"/>
      <c r="H24" s="65" t="s">
        <v>342</v>
      </c>
      <c r="I24" s="65"/>
      <c r="J24" s="65"/>
      <c r="K24" s="65"/>
      <c r="L24" s="65"/>
      <c r="M24" s="65"/>
      <c r="O24" s="65" t="s">
        <v>298</v>
      </c>
      <c r="P24" s="65"/>
      <c r="Q24" s="65"/>
      <c r="R24" s="65"/>
      <c r="S24" s="65"/>
      <c r="T24" s="65"/>
      <c r="V24" s="65" t="s">
        <v>277</v>
      </c>
      <c r="W24" s="65"/>
      <c r="X24" s="65"/>
      <c r="Y24" s="65"/>
      <c r="Z24" s="65"/>
      <c r="AA24" s="65"/>
      <c r="AC24" s="65" t="s">
        <v>343</v>
      </c>
      <c r="AD24" s="65"/>
      <c r="AE24" s="65"/>
      <c r="AF24" s="65"/>
      <c r="AG24" s="65"/>
      <c r="AH24" s="65"/>
      <c r="AJ24" s="65" t="s">
        <v>292</v>
      </c>
      <c r="AK24" s="65"/>
      <c r="AL24" s="65"/>
      <c r="AM24" s="65"/>
      <c r="AN24" s="65"/>
      <c r="AO24" s="65"/>
      <c r="AQ24" s="65" t="s">
        <v>282</v>
      </c>
      <c r="AR24" s="65"/>
      <c r="AS24" s="65"/>
      <c r="AT24" s="65"/>
      <c r="AU24" s="65"/>
      <c r="AV24" s="65"/>
      <c r="AX24" s="65" t="s">
        <v>288</v>
      </c>
      <c r="AY24" s="65"/>
      <c r="AZ24" s="65"/>
      <c r="BA24" s="65"/>
      <c r="BB24" s="65"/>
      <c r="BC24" s="65"/>
      <c r="BE24" s="65" t="s">
        <v>344</v>
      </c>
      <c r="BF24" s="65"/>
      <c r="BG24" s="65"/>
      <c r="BH24" s="65"/>
      <c r="BI24" s="65"/>
      <c r="BJ24" s="65"/>
    </row>
    <row r="25" spans="1:62" x14ac:dyDescent="0.3">
      <c r="A25" s="63"/>
      <c r="B25" s="63" t="s">
        <v>280</v>
      </c>
      <c r="C25" s="63" t="s">
        <v>286</v>
      </c>
      <c r="D25" s="63" t="s">
        <v>340</v>
      </c>
      <c r="E25" s="63" t="s">
        <v>325</v>
      </c>
      <c r="F25" s="63" t="s">
        <v>297</v>
      </c>
      <c r="H25" s="63"/>
      <c r="I25" s="63" t="s">
        <v>323</v>
      </c>
      <c r="J25" s="63" t="s">
        <v>286</v>
      </c>
      <c r="K25" s="63" t="s">
        <v>284</v>
      </c>
      <c r="L25" s="63" t="s">
        <v>276</v>
      </c>
      <c r="M25" s="63" t="s">
        <v>297</v>
      </c>
      <c r="O25" s="63"/>
      <c r="P25" s="63" t="s">
        <v>323</v>
      </c>
      <c r="Q25" s="63" t="s">
        <v>286</v>
      </c>
      <c r="R25" s="63" t="s">
        <v>340</v>
      </c>
      <c r="S25" s="63" t="s">
        <v>325</v>
      </c>
      <c r="T25" s="63" t="s">
        <v>326</v>
      </c>
      <c r="V25" s="63"/>
      <c r="W25" s="63" t="s">
        <v>280</v>
      </c>
      <c r="X25" s="63" t="s">
        <v>286</v>
      </c>
      <c r="Y25" s="63" t="s">
        <v>284</v>
      </c>
      <c r="Z25" s="63" t="s">
        <v>276</v>
      </c>
      <c r="AA25" s="63" t="s">
        <v>297</v>
      </c>
      <c r="AC25" s="63"/>
      <c r="AD25" s="63" t="s">
        <v>280</v>
      </c>
      <c r="AE25" s="63" t="s">
        <v>286</v>
      </c>
      <c r="AF25" s="63" t="s">
        <v>340</v>
      </c>
      <c r="AG25" s="63" t="s">
        <v>325</v>
      </c>
      <c r="AH25" s="63" t="s">
        <v>297</v>
      </c>
      <c r="AJ25" s="63"/>
      <c r="AK25" s="63" t="s">
        <v>280</v>
      </c>
      <c r="AL25" s="63" t="s">
        <v>286</v>
      </c>
      <c r="AM25" s="63" t="s">
        <v>284</v>
      </c>
      <c r="AN25" s="63" t="s">
        <v>325</v>
      </c>
      <c r="AO25" s="63" t="s">
        <v>297</v>
      </c>
      <c r="AQ25" s="63"/>
      <c r="AR25" s="63" t="s">
        <v>280</v>
      </c>
      <c r="AS25" s="63" t="s">
        <v>324</v>
      </c>
      <c r="AT25" s="63" t="s">
        <v>284</v>
      </c>
      <c r="AU25" s="63" t="s">
        <v>276</v>
      </c>
      <c r="AV25" s="63" t="s">
        <v>326</v>
      </c>
      <c r="AX25" s="63"/>
      <c r="AY25" s="63" t="s">
        <v>323</v>
      </c>
      <c r="AZ25" s="63" t="s">
        <v>286</v>
      </c>
      <c r="BA25" s="63" t="s">
        <v>340</v>
      </c>
      <c r="BB25" s="63" t="s">
        <v>276</v>
      </c>
      <c r="BC25" s="63" t="s">
        <v>297</v>
      </c>
      <c r="BE25" s="63"/>
      <c r="BF25" s="63" t="s">
        <v>280</v>
      </c>
      <c r="BG25" s="63" t="s">
        <v>286</v>
      </c>
      <c r="BH25" s="63" t="s">
        <v>340</v>
      </c>
      <c r="BI25" s="63" t="s">
        <v>276</v>
      </c>
      <c r="BJ25" s="63" t="s">
        <v>297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92.269559999999998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1.5624833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1.8172748999999999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17.165963999999999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0.83607909999999996</v>
      </c>
      <c r="AJ26" s="63" t="s">
        <v>299</v>
      </c>
      <c r="AK26" s="63">
        <v>320</v>
      </c>
      <c r="AL26" s="63">
        <v>400</v>
      </c>
      <c r="AM26" s="63">
        <v>0</v>
      </c>
      <c r="AN26" s="63">
        <v>1000</v>
      </c>
      <c r="AO26" s="63">
        <v>378.15159999999997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4.5767959999999999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3.7806318000000001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31.279437999999999</v>
      </c>
    </row>
    <row r="33" spans="1:62" x14ac:dyDescent="0.3">
      <c r="A33" s="64" t="s">
        <v>283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</row>
    <row r="34" spans="1:62" x14ac:dyDescent="0.3">
      <c r="A34" s="65" t="s">
        <v>177</v>
      </c>
      <c r="B34" s="65"/>
      <c r="C34" s="65"/>
      <c r="D34" s="65"/>
      <c r="E34" s="65"/>
      <c r="F34" s="65"/>
      <c r="H34" s="65" t="s">
        <v>310</v>
      </c>
      <c r="I34" s="65"/>
      <c r="J34" s="65"/>
      <c r="K34" s="65"/>
      <c r="L34" s="65"/>
      <c r="M34" s="65"/>
      <c r="O34" s="65" t="s">
        <v>178</v>
      </c>
      <c r="P34" s="65"/>
      <c r="Q34" s="65"/>
      <c r="R34" s="65"/>
      <c r="S34" s="65"/>
      <c r="T34" s="65"/>
      <c r="V34" s="65" t="s">
        <v>345</v>
      </c>
      <c r="W34" s="65"/>
      <c r="X34" s="65"/>
      <c r="Y34" s="65"/>
      <c r="Z34" s="65"/>
      <c r="AA34" s="65"/>
      <c r="AC34" s="65" t="s">
        <v>302</v>
      </c>
      <c r="AD34" s="65"/>
      <c r="AE34" s="65"/>
      <c r="AF34" s="65"/>
      <c r="AG34" s="65"/>
      <c r="AH34" s="65"/>
      <c r="AJ34" s="65" t="s">
        <v>346</v>
      </c>
      <c r="AK34" s="65"/>
      <c r="AL34" s="65"/>
      <c r="AM34" s="65"/>
      <c r="AN34" s="65"/>
      <c r="AO34" s="65"/>
    </row>
    <row r="35" spans="1:62" ht="33" x14ac:dyDescent="0.3">
      <c r="A35" s="63"/>
      <c r="B35" s="63" t="s">
        <v>280</v>
      </c>
      <c r="C35" s="63" t="s">
        <v>286</v>
      </c>
      <c r="D35" s="63" t="s">
        <v>284</v>
      </c>
      <c r="E35" s="63" t="s">
        <v>276</v>
      </c>
      <c r="F35" s="63" t="s">
        <v>297</v>
      </c>
      <c r="H35" s="63"/>
      <c r="I35" s="63" t="s">
        <v>323</v>
      </c>
      <c r="J35" s="63" t="s">
        <v>286</v>
      </c>
      <c r="K35" s="63" t="s">
        <v>284</v>
      </c>
      <c r="L35" s="63" t="s">
        <v>276</v>
      </c>
      <c r="M35" s="63" t="s">
        <v>297</v>
      </c>
      <c r="O35" s="63"/>
      <c r="P35" s="63" t="s">
        <v>280</v>
      </c>
      <c r="Q35" s="63" t="s">
        <v>286</v>
      </c>
      <c r="R35" s="63" t="s">
        <v>284</v>
      </c>
      <c r="S35" s="158" t="s">
        <v>347</v>
      </c>
      <c r="T35" s="63" t="s">
        <v>297</v>
      </c>
      <c r="V35" s="63"/>
      <c r="W35" s="63" t="s">
        <v>323</v>
      </c>
      <c r="X35" s="63" t="s">
        <v>286</v>
      </c>
      <c r="Y35" s="63" t="s">
        <v>284</v>
      </c>
      <c r="Z35" s="63" t="s">
        <v>325</v>
      </c>
      <c r="AA35" s="63" t="s">
        <v>297</v>
      </c>
      <c r="AC35" s="63"/>
      <c r="AD35" s="63" t="s">
        <v>280</v>
      </c>
      <c r="AE35" s="63" t="s">
        <v>286</v>
      </c>
      <c r="AF35" s="63" t="s">
        <v>340</v>
      </c>
      <c r="AG35" s="63" t="s">
        <v>276</v>
      </c>
      <c r="AH35" s="63" t="s">
        <v>326</v>
      </c>
      <c r="AJ35" s="63"/>
      <c r="AK35" s="63" t="s">
        <v>280</v>
      </c>
      <c r="AL35" s="63" t="s">
        <v>286</v>
      </c>
      <c r="AM35" s="63" t="s">
        <v>284</v>
      </c>
      <c r="AN35" s="63" t="s">
        <v>276</v>
      </c>
      <c r="AO35" s="63" t="s">
        <v>297</v>
      </c>
    </row>
    <row r="36" spans="1:62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564.23410000000001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1539.7451000000001</v>
      </c>
      <c r="O36" s="63" t="s">
        <v>19</v>
      </c>
      <c r="P36" s="63">
        <v>0</v>
      </c>
      <c r="Q36" s="63">
        <v>0</v>
      </c>
      <c r="R36" s="63">
        <v>1500</v>
      </c>
      <c r="S36" s="63">
        <v>2300</v>
      </c>
      <c r="T36" s="63">
        <v>6137.0789999999997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3485.5495999999998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9.7248870000000007</v>
      </c>
      <c r="AJ36" s="63" t="s">
        <v>22</v>
      </c>
      <c r="AK36" s="63">
        <v>310</v>
      </c>
      <c r="AL36" s="63">
        <v>370</v>
      </c>
      <c r="AM36" s="63">
        <v>0</v>
      </c>
      <c r="AN36" s="63">
        <v>350</v>
      </c>
      <c r="AO36" s="63">
        <v>302.57938000000001</v>
      </c>
    </row>
    <row r="43" spans="1:62" x14ac:dyDescent="0.3">
      <c r="A43" s="64" t="s">
        <v>348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2" x14ac:dyDescent="0.3">
      <c r="A44" s="65" t="s">
        <v>289</v>
      </c>
      <c r="B44" s="65"/>
      <c r="C44" s="65"/>
      <c r="D44" s="65"/>
      <c r="E44" s="65"/>
      <c r="F44" s="65"/>
      <c r="H44" s="65" t="s">
        <v>303</v>
      </c>
      <c r="I44" s="65"/>
      <c r="J44" s="65"/>
      <c r="K44" s="65"/>
      <c r="L44" s="65"/>
      <c r="M44" s="65"/>
      <c r="O44" s="65" t="s">
        <v>293</v>
      </c>
      <c r="P44" s="65"/>
      <c r="Q44" s="65"/>
      <c r="R44" s="65"/>
      <c r="S44" s="65"/>
      <c r="T44" s="65"/>
      <c r="V44" s="65" t="s">
        <v>349</v>
      </c>
      <c r="W44" s="65"/>
      <c r="X44" s="65"/>
      <c r="Y44" s="65"/>
      <c r="Z44" s="65"/>
      <c r="AA44" s="65"/>
      <c r="AC44" s="65" t="s">
        <v>294</v>
      </c>
      <c r="AD44" s="65"/>
      <c r="AE44" s="65"/>
      <c r="AF44" s="65"/>
      <c r="AG44" s="65"/>
      <c r="AH44" s="65"/>
      <c r="AJ44" s="65" t="s">
        <v>350</v>
      </c>
      <c r="AK44" s="65"/>
      <c r="AL44" s="65"/>
      <c r="AM44" s="65"/>
      <c r="AN44" s="65"/>
      <c r="AO44" s="65"/>
      <c r="AQ44" s="65" t="s">
        <v>351</v>
      </c>
      <c r="AR44" s="65"/>
      <c r="AS44" s="65"/>
      <c r="AT44" s="65"/>
      <c r="AU44" s="65"/>
      <c r="AV44" s="65"/>
      <c r="AX44" s="65" t="s">
        <v>290</v>
      </c>
      <c r="AY44" s="65"/>
      <c r="AZ44" s="65"/>
      <c r="BA44" s="65"/>
      <c r="BB44" s="65"/>
      <c r="BC44" s="65"/>
      <c r="BE44" s="65" t="s">
        <v>295</v>
      </c>
      <c r="BF44" s="65"/>
      <c r="BG44" s="65"/>
      <c r="BH44" s="65"/>
      <c r="BI44" s="65"/>
      <c r="BJ44" s="65"/>
    </row>
    <row r="45" spans="1:62" x14ac:dyDescent="0.3">
      <c r="A45" s="63"/>
      <c r="B45" s="63" t="s">
        <v>280</v>
      </c>
      <c r="C45" s="63" t="s">
        <v>286</v>
      </c>
      <c r="D45" s="63" t="s">
        <v>340</v>
      </c>
      <c r="E45" s="63" t="s">
        <v>325</v>
      </c>
      <c r="F45" s="63" t="s">
        <v>326</v>
      </c>
      <c r="H45" s="63"/>
      <c r="I45" s="63" t="s">
        <v>280</v>
      </c>
      <c r="J45" s="63" t="s">
        <v>286</v>
      </c>
      <c r="K45" s="63" t="s">
        <v>284</v>
      </c>
      <c r="L45" s="63" t="s">
        <v>276</v>
      </c>
      <c r="M45" s="63" t="s">
        <v>297</v>
      </c>
      <c r="O45" s="63"/>
      <c r="P45" s="63" t="s">
        <v>323</v>
      </c>
      <c r="Q45" s="63" t="s">
        <v>286</v>
      </c>
      <c r="R45" s="63" t="s">
        <v>284</v>
      </c>
      <c r="S45" s="63" t="s">
        <v>325</v>
      </c>
      <c r="T45" s="63" t="s">
        <v>297</v>
      </c>
      <c r="V45" s="63"/>
      <c r="W45" s="63" t="s">
        <v>323</v>
      </c>
      <c r="X45" s="63" t="s">
        <v>324</v>
      </c>
      <c r="Y45" s="63" t="s">
        <v>284</v>
      </c>
      <c r="Z45" s="63" t="s">
        <v>276</v>
      </c>
      <c r="AA45" s="63" t="s">
        <v>297</v>
      </c>
      <c r="AC45" s="63"/>
      <c r="AD45" s="63" t="s">
        <v>323</v>
      </c>
      <c r="AE45" s="63" t="s">
        <v>286</v>
      </c>
      <c r="AF45" s="63" t="s">
        <v>284</v>
      </c>
      <c r="AG45" s="63" t="s">
        <v>276</v>
      </c>
      <c r="AH45" s="63" t="s">
        <v>297</v>
      </c>
      <c r="AJ45" s="63"/>
      <c r="AK45" s="63" t="s">
        <v>323</v>
      </c>
      <c r="AL45" s="63" t="s">
        <v>286</v>
      </c>
      <c r="AM45" s="63" t="s">
        <v>340</v>
      </c>
      <c r="AN45" s="63" t="s">
        <v>325</v>
      </c>
      <c r="AO45" s="63" t="s">
        <v>326</v>
      </c>
      <c r="AQ45" s="63"/>
      <c r="AR45" s="63" t="s">
        <v>280</v>
      </c>
      <c r="AS45" s="63" t="s">
        <v>286</v>
      </c>
      <c r="AT45" s="63" t="s">
        <v>340</v>
      </c>
      <c r="AU45" s="63" t="s">
        <v>325</v>
      </c>
      <c r="AV45" s="63" t="s">
        <v>297</v>
      </c>
      <c r="AX45" s="63"/>
      <c r="AY45" s="63" t="s">
        <v>280</v>
      </c>
      <c r="AZ45" s="63" t="s">
        <v>324</v>
      </c>
      <c r="BA45" s="63" t="s">
        <v>340</v>
      </c>
      <c r="BB45" s="63" t="s">
        <v>325</v>
      </c>
      <c r="BC45" s="63" t="s">
        <v>297</v>
      </c>
      <c r="BE45" s="63"/>
      <c r="BF45" s="63" t="s">
        <v>323</v>
      </c>
      <c r="BG45" s="63" t="s">
        <v>286</v>
      </c>
      <c r="BH45" s="63" t="s">
        <v>340</v>
      </c>
      <c r="BI45" s="63" t="s">
        <v>276</v>
      </c>
      <c r="BJ45" s="63" t="s">
        <v>326</v>
      </c>
    </row>
    <row r="46" spans="1:62" x14ac:dyDescent="0.3">
      <c r="A46" s="63" t="s">
        <v>23</v>
      </c>
      <c r="B46" s="63">
        <v>8</v>
      </c>
      <c r="C46" s="63">
        <v>10</v>
      </c>
      <c r="D46" s="63">
        <v>0</v>
      </c>
      <c r="E46" s="63">
        <v>45</v>
      </c>
      <c r="F46" s="63">
        <v>12.72517</v>
      </c>
      <c r="H46" s="63" t="s">
        <v>24</v>
      </c>
      <c r="I46" s="63">
        <v>8</v>
      </c>
      <c r="J46" s="63">
        <v>10</v>
      </c>
      <c r="K46" s="63">
        <v>0</v>
      </c>
      <c r="L46" s="63">
        <v>35</v>
      </c>
      <c r="M46" s="63">
        <v>15.311500000000001</v>
      </c>
      <c r="O46" s="63" t="s">
        <v>278</v>
      </c>
      <c r="P46" s="63">
        <v>650</v>
      </c>
      <c r="Q46" s="63">
        <v>850</v>
      </c>
      <c r="R46" s="63">
        <v>0</v>
      </c>
      <c r="S46" s="63">
        <v>10000</v>
      </c>
      <c r="T46" s="63">
        <v>776.95590000000004</v>
      </c>
      <c r="V46" s="63" t="s">
        <v>29</v>
      </c>
      <c r="W46" s="63">
        <v>0</v>
      </c>
      <c r="X46" s="63">
        <v>0</v>
      </c>
      <c r="Y46" s="63">
        <v>3.2</v>
      </c>
      <c r="Z46" s="63">
        <v>10</v>
      </c>
      <c r="AA46" s="63">
        <v>1.7186277999999999E-2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5.2231793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493.98509999999999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121.310326</v>
      </c>
      <c r="AX46" s="63" t="s">
        <v>352</v>
      </c>
      <c r="AY46" s="63"/>
      <c r="AZ46" s="63"/>
      <c r="BA46" s="63"/>
      <c r="BB46" s="63"/>
      <c r="BC46" s="63"/>
      <c r="BE46" s="63" t="s">
        <v>287</v>
      </c>
      <c r="BF46" s="63"/>
      <c r="BG46" s="63"/>
      <c r="BH46" s="63"/>
      <c r="BI46" s="63"/>
      <c r="BJ46" s="63"/>
    </row>
  </sheetData>
  <mergeCells count="39">
    <mergeCell ref="A3:AG3"/>
    <mergeCell ref="AB4:AG4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I17" sqref="I17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311</v>
      </c>
      <c r="B2" s="61" t="s">
        <v>312</v>
      </c>
      <c r="C2" s="61" t="s">
        <v>304</v>
      </c>
      <c r="D2" s="61">
        <v>58</v>
      </c>
      <c r="E2" s="61">
        <v>2414.9521484375</v>
      </c>
      <c r="F2" s="61">
        <v>370.09823608398437</v>
      </c>
      <c r="G2" s="61">
        <v>57.951351165771484</v>
      </c>
      <c r="H2" s="61">
        <v>15.676731109619141</v>
      </c>
      <c r="I2" s="61">
        <v>42.274620056152344</v>
      </c>
      <c r="J2" s="61">
        <v>97.155708312988281</v>
      </c>
      <c r="K2" s="61">
        <v>45.521087646484375</v>
      </c>
      <c r="L2" s="61">
        <v>51.634624481201172</v>
      </c>
      <c r="M2" s="61">
        <v>27.880659103393555</v>
      </c>
      <c r="N2" s="61">
        <v>4.875068187713623</v>
      </c>
      <c r="O2" s="61">
        <v>16.28026008605957</v>
      </c>
      <c r="P2" s="61">
        <v>52.920875549316406</v>
      </c>
      <c r="Q2" s="61">
        <v>14.307207107543945</v>
      </c>
      <c r="R2" s="61">
        <v>15.571155548095703</v>
      </c>
      <c r="S2" s="61">
        <v>16.212600708007813</v>
      </c>
      <c r="T2" s="61">
        <v>1.0730692148208618</v>
      </c>
      <c r="U2" s="61">
        <v>4.0230202674865723</v>
      </c>
      <c r="V2" s="61">
        <v>0.13797733187675476</v>
      </c>
      <c r="W2" s="61">
        <v>1012.2059936523437</v>
      </c>
      <c r="X2" s="61">
        <v>27.481876373291016</v>
      </c>
      <c r="Y2" s="61">
        <v>464.94735717773437</v>
      </c>
      <c r="Z2" s="61">
        <v>798.13653564453125</v>
      </c>
      <c r="AA2" s="61">
        <v>131.75686645507812</v>
      </c>
      <c r="AB2" s="61">
        <v>3998.28076171875</v>
      </c>
      <c r="AC2" s="61">
        <v>1.8392963409423828</v>
      </c>
      <c r="AD2" s="61">
        <v>2.157784067094326E-3</v>
      </c>
      <c r="AE2" s="61">
        <v>1.6144132614135742</v>
      </c>
      <c r="AF2" s="61">
        <v>17.360845565795898</v>
      </c>
      <c r="AG2" s="61">
        <v>5.992060661315918</v>
      </c>
      <c r="AH2" s="61">
        <v>4.8468995094299316</v>
      </c>
      <c r="AI2" s="61">
        <v>0.19185838103294373</v>
      </c>
      <c r="AJ2" s="61">
        <v>8.9893512725830078</v>
      </c>
      <c r="AK2" s="61">
        <v>3.4321529865264893</v>
      </c>
      <c r="AL2" s="61">
        <v>0.14228776097297668</v>
      </c>
      <c r="AM2" s="61">
        <v>9.2127598822116852E-2</v>
      </c>
      <c r="AN2" s="61">
        <v>6.5235428512096405E-2</v>
      </c>
      <c r="AO2" s="61">
        <v>1.4572802931070328E-2</v>
      </c>
      <c r="AP2" s="61">
        <v>314.06500244140625</v>
      </c>
      <c r="AQ2" s="61">
        <v>293.177978515625</v>
      </c>
      <c r="AR2" s="61">
        <v>7.4131803512573242</v>
      </c>
      <c r="AS2" s="61">
        <v>92.269561767578125</v>
      </c>
      <c r="AT2" s="61">
        <v>1.5624833106994629</v>
      </c>
      <c r="AU2" s="61">
        <v>1.8172749280929565</v>
      </c>
      <c r="AV2" s="61">
        <v>17.165964126586914</v>
      </c>
      <c r="AW2" s="61">
        <v>12.654508590698242</v>
      </c>
      <c r="AX2" s="61">
        <v>1.7107502222061157</v>
      </c>
      <c r="AY2" s="61">
        <v>3.8928585052490234</v>
      </c>
      <c r="AZ2" s="61">
        <v>0.83607912063598633</v>
      </c>
      <c r="BA2" s="61">
        <v>378.151611328125</v>
      </c>
      <c r="BB2" s="61">
        <v>280.53485107421875</v>
      </c>
      <c r="BC2" s="61">
        <v>0.31707200407981873</v>
      </c>
      <c r="BD2" s="61">
        <v>4.5767960548400879</v>
      </c>
      <c r="BE2" s="61">
        <v>3.7806317806243896</v>
      </c>
      <c r="BF2" s="61">
        <v>31.279438018798828</v>
      </c>
      <c r="BG2" s="61">
        <v>0.17593701183795929</v>
      </c>
      <c r="BH2" s="61">
        <v>564.23406982421875</v>
      </c>
      <c r="BI2" s="61">
        <v>346.85125732421875</v>
      </c>
      <c r="BJ2" s="61">
        <v>217.38282775878906</v>
      </c>
      <c r="BK2" s="61">
        <v>1539.7451171875</v>
      </c>
      <c r="BL2" s="61">
        <v>6137.0791015625</v>
      </c>
      <c r="BM2" s="61">
        <v>9.7248868942260742</v>
      </c>
      <c r="BN2" s="61">
        <v>3485.549560546875</v>
      </c>
      <c r="BO2" s="61">
        <v>302.57937622070312</v>
      </c>
      <c r="BP2" s="61">
        <v>12.725170135498047</v>
      </c>
      <c r="BQ2" s="61">
        <v>7.8330459594726562</v>
      </c>
      <c r="BR2" s="61">
        <v>4.8921241760253906</v>
      </c>
      <c r="BS2" s="61">
        <v>15.31149959564209</v>
      </c>
      <c r="BT2" s="61">
        <v>776.95587158203125</v>
      </c>
      <c r="BU2" s="61">
        <v>1.7186278477311134E-2</v>
      </c>
      <c r="BV2" s="61">
        <v>5.2231793403625488</v>
      </c>
      <c r="BW2" s="61">
        <v>493.985107421875</v>
      </c>
      <c r="BX2" s="61">
        <v>121.31032562255859</v>
      </c>
      <c r="BY2" s="61">
        <v>0</v>
      </c>
      <c r="BZ2" s="61">
        <v>103.96746063232422</v>
      </c>
      <c r="CA2" s="61">
        <v>330.26211547851562</v>
      </c>
      <c r="CB2" s="61">
        <v>47.605476379394531</v>
      </c>
      <c r="CC2" s="61">
        <v>15.388105392456055</v>
      </c>
      <c r="CD2" s="61">
        <v>16.643833160400391</v>
      </c>
      <c r="CE2" s="61">
        <v>15.27230167388916</v>
      </c>
      <c r="CF2" s="61">
        <v>13.688448905944824</v>
      </c>
      <c r="CG2" s="61">
        <v>2.0082135200500488</v>
      </c>
      <c r="CH2" s="61">
        <v>13.26116943359375</v>
      </c>
      <c r="CI2" s="61">
        <v>9.1313794255256653E-2</v>
      </c>
      <c r="CJ2" s="61">
        <v>4.8430781811475754E-2</v>
      </c>
      <c r="CK2" s="61">
        <v>4.4523902237415314E-2</v>
      </c>
      <c r="CL2" s="61">
        <v>7.6594732701778412E-2</v>
      </c>
      <c r="CM2" s="61">
        <v>5.3199997637420893E-4</v>
      </c>
      <c r="CN2" s="61">
        <v>0.20662707090377808</v>
      </c>
      <c r="CO2" s="61">
        <v>2.3437109775841236E-3</v>
      </c>
      <c r="CP2" s="61">
        <v>0.8072127103805542</v>
      </c>
      <c r="CQ2" s="61">
        <v>3.7017609924077988E-2</v>
      </c>
      <c r="CR2" s="61">
        <v>2.6066640391945839E-2</v>
      </c>
      <c r="CS2" s="61">
        <v>9.4675559997558594</v>
      </c>
      <c r="CT2" s="61">
        <v>0.54920387268066406</v>
      </c>
      <c r="CU2" s="61">
        <v>7.9719804227352142E-2</v>
      </c>
      <c r="CV2" s="61">
        <v>2.7285836404189467E-4</v>
      </c>
      <c r="CW2" s="61">
        <v>4.2166342735290527</v>
      </c>
      <c r="CX2" s="61">
        <v>15.184811592102051</v>
      </c>
      <c r="CY2" s="61">
        <v>0.65795832872390747</v>
      </c>
      <c r="CZ2" s="61">
        <v>12.268730163574219</v>
      </c>
      <c r="DA2" s="61">
        <v>1.4205242395401001</v>
      </c>
      <c r="DB2" s="61">
        <v>0.80886244773864746</v>
      </c>
      <c r="DC2" s="61">
        <v>0</v>
      </c>
      <c r="DD2" s="61">
        <v>9.6847102046012878E-2</v>
      </c>
      <c r="DE2" s="61">
        <v>0.19665531814098358</v>
      </c>
      <c r="DF2" s="61">
        <v>6.8603716790676117E-2</v>
      </c>
      <c r="DG2" s="61">
        <v>1.2703192420303822E-2</v>
      </c>
      <c r="DH2" s="61">
        <v>2.3364301770925522E-2</v>
      </c>
      <c r="DI2" s="61">
        <v>0</v>
      </c>
      <c r="DJ2" s="61">
        <v>9.0006865561008453E-2</v>
      </c>
      <c r="DK2" s="61">
        <v>0.20064298808574677</v>
      </c>
      <c r="DL2" s="61">
        <v>1.380152627825737E-2</v>
      </c>
      <c r="DM2" s="61">
        <v>7.0846289396286011E-2</v>
      </c>
      <c r="DN2" s="61">
        <v>7.3596150614321232E-3</v>
      </c>
      <c r="DO2" s="61">
        <v>2.9028614517301321E-3</v>
      </c>
      <c r="DP2" s="61">
        <v>1.8601827323436737E-2</v>
      </c>
      <c r="DQ2" s="61">
        <v>0</v>
      </c>
      <c r="DR2" s="61">
        <v>0.3553677499294281</v>
      </c>
      <c r="DS2" s="61">
        <v>0.10164368152618408</v>
      </c>
      <c r="DT2" s="61">
        <v>3.7592336535453796E-2</v>
      </c>
      <c r="DU2" s="61">
        <v>9.5693478360772133E-3</v>
      </c>
      <c r="DV2" s="61">
        <v>0.30339837074279785</v>
      </c>
      <c r="DW2" s="61">
        <v>0.10280980169773102</v>
      </c>
      <c r="DX2" s="61">
        <v>0.11626520752906799</v>
      </c>
      <c r="DY2" s="61">
        <v>8.4137775003910065E-2</v>
      </c>
      <c r="DZ2" s="61">
        <v>64204.2421875</v>
      </c>
      <c r="EA2" s="61">
        <v>30280.873046875</v>
      </c>
      <c r="EB2" s="61">
        <v>33923.3671875</v>
      </c>
      <c r="EC2" s="61">
        <v>3265.500244140625</v>
      </c>
      <c r="ED2" s="61">
        <v>5631.92578125</v>
      </c>
      <c r="EE2" s="61">
        <v>3388.88232421875</v>
      </c>
      <c r="EF2" s="61">
        <v>1297.799560546875</v>
      </c>
      <c r="EG2" s="61">
        <v>3333.93505859375</v>
      </c>
      <c r="EH2" s="61">
        <v>2366.446533203125</v>
      </c>
      <c r="EI2" s="61">
        <v>572.4244384765625</v>
      </c>
      <c r="EJ2" s="61">
        <v>4153.00634765625</v>
      </c>
      <c r="EK2" s="61">
        <v>1772.1544189453125</v>
      </c>
      <c r="EL2" s="61">
        <v>4498.79736328125</v>
      </c>
      <c r="EM2" s="61">
        <v>1952.5877685546875</v>
      </c>
      <c r="EN2" s="61">
        <v>807.256103515625</v>
      </c>
      <c r="EO2" s="61">
        <v>4337.748046875</v>
      </c>
      <c r="EP2" s="61">
        <v>6661.67626953125</v>
      </c>
      <c r="EQ2" s="61">
        <v>10236.4189453125</v>
      </c>
      <c r="ER2" s="61">
        <v>2245.64599609375</v>
      </c>
      <c r="ES2" s="61">
        <v>4670.36181640625</v>
      </c>
      <c r="ET2" s="61">
        <v>2850.5283203125</v>
      </c>
      <c r="EU2" s="61">
        <v>161.14634704589844</v>
      </c>
      <c r="EV2" s="61">
        <v>2105.0556640625</v>
      </c>
      <c r="EW2" s="61">
        <v>5858.947265625</v>
      </c>
      <c r="EX2" s="61">
        <v>13050.4326171875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378.151611328125</v>
      </c>
      <c r="B6">
        <f>BB2</f>
        <v>280.53485107421875</v>
      </c>
      <c r="C6">
        <f>BC2</f>
        <v>0.31707200407981873</v>
      </c>
      <c r="D6">
        <f>BD2</f>
        <v>4.5767960548400879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23821</v>
      </c>
      <c r="C2" s="56">
        <f ca="1">YEAR(TODAY())-YEAR(B2)+IF(TODAY()&gt;=DATE(YEAR(TODAY()),MONTH(B2),DAY(B2)),0,-1)</f>
        <v>58</v>
      </c>
      <c r="E2" s="52">
        <v>175.5</v>
      </c>
      <c r="F2" s="53" t="s">
        <v>39</v>
      </c>
      <c r="G2" s="52">
        <v>62</v>
      </c>
      <c r="H2" s="51" t="s">
        <v>41</v>
      </c>
      <c r="I2" s="70">
        <f>ROUND(G3/E3^2,1)</f>
        <v>20.100000000000001</v>
      </c>
    </row>
    <row r="3" spans="1:9" x14ac:dyDescent="0.3">
      <c r="E3" s="51">
        <f>E2/100</f>
        <v>1.7549999999999999</v>
      </c>
      <c r="F3" s="51" t="s">
        <v>40</v>
      </c>
      <c r="G3" s="51">
        <f>G2</f>
        <v>62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45203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신명경, ID : H1310306)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2023년 10월 04일 15:16:10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45203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58</v>
      </c>
      <c r="G12" s="92"/>
      <c r="H12" s="92"/>
      <c r="I12" s="92"/>
      <c r="K12" s="121">
        <f>'개인정보 및 신체계측 입력'!E2</f>
        <v>175.5</v>
      </c>
      <c r="L12" s="122"/>
      <c r="M12" s="115">
        <f>'개인정보 및 신체계측 입력'!G2</f>
        <v>62</v>
      </c>
      <c r="N12" s="116"/>
      <c r="O12" s="111" t="s">
        <v>271</v>
      </c>
      <c r="P12" s="105"/>
      <c r="Q12" s="88">
        <f>'개인정보 및 신체계측 입력'!I2</f>
        <v>20.100000000000001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신명경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70.466999999999999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11.034000000000001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18.498999999999999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 x14ac:dyDescent="0.3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</v>
      </c>
      <c r="P69" s="7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4.5999999999999996</v>
      </c>
      <c r="L72" s="36" t="s">
        <v>53</v>
      </c>
      <c r="M72" s="36">
        <f>ROUND('DRIs DATA'!K8,1)</f>
        <v>0.7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 x14ac:dyDescent="0.3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 x14ac:dyDescent="0.35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 x14ac:dyDescent="0.35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 x14ac:dyDescent="0.3">
      <c r="B94" s="156" t="s">
        <v>171</v>
      </c>
      <c r="C94" s="154"/>
      <c r="D94" s="154"/>
      <c r="E94" s="154"/>
      <c r="F94" s="152">
        <f>ROUND('DRIs DATA'!F16/'DRIs DATA'!C16*100,2)</f>
        <v>106.42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144.66999999999999</v>
      </c>
      <c r="R94" s="154" t="s">
        <v>167</v>
      </c>
      <c r="S94" s="154"/>
      <c r="T94" s="15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 x14ac:dyDescent="0.3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 x14ac:dyDescent="0.35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 x14ac:dyDescent="0.35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 x14ac:dyDescent="0.3">
      <c r="B121" s="43" t="s">
        <v>171</v>
      </c>
      <c r="C121" s="16"/>
      <c r="D121" s="16"/>
      <c r="E121" s="15"/>
      <c r="F121" s="152">
        <f>ROUND('DRIs DATA'!F26/'DRIs DATA'!C26*100,2)</f>
        <v>92.27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55.74</v>
      </c>
      <c r="R121" s="154" t="s">
        <v>166</v>
      </c>
      <c r="S121" s="154"/>
      <c r="T121" s="15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 x14ac:dyDescent="0.3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7.25" thickBot="1" x14ac:dyDescent="0.35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 x14ac:dyDescent="0.35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 x14ac:dyDescent="0.35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 x14ac:dyDescent="0.3">
      <c r="B172" s="42" t="s">
        <v>171</v>
      </c>
      <c r="C172" s="20"/>
      <c r="D172" s="20"/>
      <c r="E172" s="6"/>
      <c r="F172" s="152">
        <f>ROUND('DRIs DATA'!F36/'DRIs DATA'!C36*100,2)</f>
        <v>70.53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409.14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x14ac:dyDescent="0.3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 x14ac:dyDescent="0.35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 x14ac:dyDescent="0.35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 x14ac:dyDescent="0.3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2">
        <f>ROUND('DRIs DATA'!F46/'DRIs DATA'!C46*100,2)</f>
        <v>127.25</v>
      </c>
      <c r="G197" s="152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x14ac:dyDescent="0.3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 x14ac:dyDescent="0.35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 x14ac:dyDescent="0.35">
      <c r="K205" s="10"/>
    </row>
    <row r="206" spans="2:20" ht="18" customHeight="1" x14ac:dyDescent="0.3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 x14ac:dyDescent="0.35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2023-10-04T06:20:09Z</dcterms:modified>
</cp:coreProperties>
</file>